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0B249FD-0471-4C19-9905-EA174DD3CE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n OTC" sheetId="22" r:id="rId7"/>
    <sheet name="Not Trading Bonds" sheetId="9" r:id="rId8"/>
  </sheets>
  <externalReferences>
    <externalReference r:id="rId9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2" l="1"/>
  <c r="F19" i="22" s="1"/>
  <c r="E18" i="22"/>
  <c r="E19" i="22" s="1"/>
  <c r="D18" i="22"/>
  <c r="D19" i="22" s="1"/>
  <c r="F10" i="22"/>
  <c r="F11" i="22" s="1"/>
  <c r="E10" i="22"/>
  <c r="E11" i="22" s="1"/>
  <c r="D10" i="22"/>
  <c r="D11" i="22" s="1"/>
  <c r="F28" i="20"/>
  <c r="F29" i="20" s="1"/>
  <c r="E28" i="20"/>
  <c r="E29" i="20" s="1"/>
  <c r="D28" i="20"/>
  <c r="D29" i="20" s="1"/>
  <c r="F21" i="20"/>
  <c r="F22" i="20" s="1"/>
  <c r="E21" i="20"/>
  <c r="E22" i="20" s="1"/>
  <c r="D21" i="20"/>
  <c r="D22" i="20" s="1"/>
  <c r="F14" i="20"/>
  <c r="F15" i="20" s="1"/>
  <c r="E14" i="20"/>
  <c r="E15" i="20" s="1"/>
  <c r="D14" i="20"/>
  <c r="D15" i="20" s="1"/>
  <c r="H11" i="15" l="1"/>
  <c r="I11" i="15"/>
  <c r="G11" i="15"/>
  <c r="L15" i="16"/>
  <c r="M15" i="16"/>
  <c r="N15" i="16"/>
  <c r="M42" i="16"/>
  <c r="N42" i="16"/>
  <c r="L42" i="16"/>
  <c r="L39" i="16"/>
  <c r="M39" i="16"/>
  <c r="N39" i="16"/>
  <c r="L28" i="16"/>
  <c r="M28" i="16"/>
  <c r="N28" i="16"/>
  <c r="L67" i="16"/>
  <c r="M67" i="16"/>
  <c r="N67" i="16"/>
  <c r="L48" i="16"/>
  <c r="M48" i="16"/>
  <c r="N48" i="16"/>
  <c r="N51" i="16"/>
  <c r="M51" i="16"/>
  <c r="L51" i="16"/>
  <c r="L22" i="16"/>
  <c r="M22" i="16"/>
  <c r="N22" i="16"/>
  <c r="L60" i="16"/>
  <c r="M60" i="16"/>
  <c r="N60" i="16"/>
  <c r="L54" i="16" l="1"/>
  <c r="L55" i="16" s="1"/>
  <c r="M54" i="16"/>
  <c r="M55" i="16" s="1"/>
  <c r="N54" i="16"/>
  <c r="N55" i="16" s="1"/>
  <c r="G8" i="15"/>
  <c r="G12" i="15" s="1"/>
  <c r="H8" i="15"/>
  <c r="H12" i="15" s="1"/>
  <c r="I8" i="15"/>
  <c r="I12" i="15" s="1"/>
  <c r="L18" i="16"/>
  <c r="M18" i="16"/>
  <c r="N18" i="16"/>
  <c r="L36" i="16"/>
  <c r="M36" i="16"/>
  <c r="N36" i="16"/>
  <c r="L70" i="16"/>
  <c r="M70" i="16"/>
  <c r="N70" i="16"/>
  <c r="L73" i="16"/>
  <c r="M73" i="16"/>
  <c r="N73" i="16"/>
  <c r="N43" i="16" l="1"/>
  <c r="L43" i="16"/>
  <c r="M43" i="16"/>
  <c r="N74" i="16"/>
  <c r="M74" i="16"/>
  <c r="L74" i="16"/>
  <c r="N75" i="16" l="1"/>
  <c r="I5" i="12" s="1"/>
  <c r="M75" i="16"/>
  <c r="D5" i="12" s="1"/>
  <c r="L75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<sst xmlns="http://schemas.openxmlformats.org/spreadsheetml/2006/main" count="567" uniqueCount="338">
  <si>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</si>
  <si>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</si>
  <si>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</si>
  <si>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</si>
  <si>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</si>
  <si>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</si>
  <si>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</si>
  <si>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</si>
  <si>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</si>
  <si>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</si>
  <si>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</si>
  <si>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</si>
  <si>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</si>
  <si>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</si>
  <si>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</si>
  <si>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</si>
  <si>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</si>
  <si>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</si>
  <si>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</si>
  <si>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</si>
  <si>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</si>
  <si>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</si>
  <si>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</si>
  <si>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</si>
  <si>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</si>
  <si>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</si>
  <si>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</si>
  <si>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</si>
  <si>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</si>
  <si>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</si>
  <si>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</si>
  <si>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</si>
  <si>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</si>
  <si>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</si>
  <si>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</si>
  <si>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</si>
  <si>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</si>
  <si>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</si>
  <si>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</si>
  <si>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</si>
  <si>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</si>
  <si>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</si>
  <si>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</si>
  <si>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</si>
  <si>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</si>
  <si>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</si>
  <si>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</si>
  <si>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</si>
  <si>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</si>
  <si>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</si>
  <si>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</si>
  <si>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</si>
  <si>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</si>
  <si>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</si>
  <si>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</si>
  <si>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</si>
  <si>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</si>
  <si>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</si>
  <si>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</si>
  <si>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</si>
  <si>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</si>
  <si>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</si>
  <si>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</si>
  <si>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</si>
  <si>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</si>
  <si>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</si>
  <si>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</si>
  <si>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</si>
  <si>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</si>
  <si>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</si>
  <si>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</si>
  <si>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</si>
  <si>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</si>
  <si>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</si>
  <si>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</si>
  <si>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</si>
  <si>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</si>
  <si>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</si>
  <si>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</si>
  <si>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</si>
  <si>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</si>
  <si>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</si>
  <si>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</si>
  <si>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</si>
  <si>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</si>
  <si>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</si>
  <si>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</si>
  <si>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</si>
  <si>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</si>
  <si>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</si>
  <si>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</si>
  <si>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</si>
  <si>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</si>
  <si>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</si>
  <si>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</si>
  <si>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</si>
  <si>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</si>
  <si>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</si>
  <si>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</si>
  <si>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</si>
  <si>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</si>
  <si>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</si>
  <si>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</si>
  <si>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</si>
  <si>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</si>
  <si>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</si>
  <si>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</si>
  <si>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</si>
  <si>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</si>
  <si>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</si>
  <si>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</si>
  <si>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</si>
  <si>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</si>
  <si>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</si>
  <si>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</si>
  <si>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</si>
  <si>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</si>
  <si>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</si>
  <si>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</si>
  <si>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</si>
  <si>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</si>
  <si>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</si>
  <si>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</si>
  <si>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</si>
  <si>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</si>
  <si>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</si>
  <si>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 xml:space="preserve">Rehab Karbalaa </t>
  </si>
  <si>
    <t>HKAR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</si>
  <si>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</si>
  <si>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</si>
  <si>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</si>
  <si>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</si>
  <si>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</si>
  <si>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</si>
  <si>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</si>
  <si>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</si>
  <si>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</si>
  <si>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</si>
  <si>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</si>
  <si>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</si>
  <si>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</si>
  <si>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</si>
  <si>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</si>
  <si>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</si>
  <si>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</si>
  <si>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</si>
  <si>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</si>
  <si>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</si>
  <si>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</si>
  <si>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</si>
  <si>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</si>
  <si>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</si>
  <si>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</si>
  <si>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</si>
  <si>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</si>
  <si>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</si>
  <si>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</si>
  <si>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</si>
  <si>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</si>
  <si>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</si>
  <si>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</si>
  <si>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</si>
  <si>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</si>
  <si>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</si>
  <si>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</si>
  <si>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</si>
  <si>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</si>
  <si>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</si>
  <si>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</si>
  <si>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</si>
  <si>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</si>
  <si>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</si>
  <si>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</si>
  <si>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</si>
  <si>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</si>
  <si>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</si>
  <si>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</si>
  <si>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</si>
  <si>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</si>
  <si>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</si>
  <si>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</si>
  <si>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</si>
  <si>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</si>
  <si>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</si>
  <si>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</si>
  <si>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</si>
  <si>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</si>
  <si>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</si>
  <si>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</si>
  <si>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</si>
  <si>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</si>
  <si>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</si>
  <si>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</si>
  <si>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</si>
  <si>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</si>
  <si>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</si>
  <si>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</si>
  <si>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</si>
  <si>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</si>
  <si>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</si>
  <si>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</si>
  <si>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</si>
  <si>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</si>
  <si>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</si>
  <si>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</si>
  <si>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</si>
  <si>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</si>
  <si>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</si>
  <si>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</si>
  <si>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</si>
  <si>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</si>
  <si>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</si>
  <si>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</si>
  <si>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</si>
  <si>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</si>
  <si>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</si>
  <si>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</si>
  <si>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</si>
  <si>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</si>
  <si>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</si>
  <si>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</si>
  <si>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</si>
  <si>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</si>
  <si>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</si>
  <si>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</si>
  <si>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</si>
  <si>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</si>
  <si>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</si>
  <si>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</si>
  <si>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</si>
  <si>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</si>
  <si>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</si>
  <si>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</si>
  <si>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</si>
  <si>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</si>
  <si>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</si>
  <si>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</si>
  <si>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</si>
  <si>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</si>
  <si>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</si>
  <si>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</si>
  <si>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</si>
  <si>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</si>
  <si>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</si>
  <si>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</si>
  <si>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</si>
  <si>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</si>
  <si>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</si>
  <si>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</si>
  <si>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</si>
  <si>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</si>
  <si>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</si>
  <si>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</si>
  <si>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</si>
  <si>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</si>
  <si>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</si>
  <si>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</si>
  <si>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</si>
  <si>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</si>
  <si>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</si>
  <si>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</si>
  <si>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</si>
  <si>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</si>
  <si>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</si>
  <si>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</si>
  <si>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</si>
  <si>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</si>
  <si>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</si>
  <si>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</si>
  <si>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</si>
  <si>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</si>
  <si>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</si>
  <si>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</si>
  <si>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</si>
  <si>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</si>
  <si>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</si>
  <si>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</si>
  <si>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</si>
  <si>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</si>
  <si>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</si>
  <si>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</si>
  <si>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</si>
  <si>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</si>
  <si>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</si>
  <si>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</si>
  <si>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</si>
  <si>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</si>
  <si>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</si>
  <si>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</si>
  <si>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</si>
  <si>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</si>
  <si>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</si>
  <si>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</si>
  <si>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</si>
  <si>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</si>
  <si>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</si>
  <si>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</si>
  <si>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</si>
  <si>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</si>
  <si>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</si>
  <si>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</si>
  <si>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ISX Trading Indices of Wednesday 26/8/2026</t>
  </si>
  <si>
    <t>Bulletin No (148)</t>
  </si>
  <si>
    <t>Wednesday 26/8/2026</t>
  </si>
  <si>
    <t>Iraq Stock Exchange not trading companies of Wednesday 26/8/2026</t>
  </si>
  <si>
    <t xml:space="preserve">OTC Platform Trading Bulletin No (148) </t>
  </si>
  <si>
    <t xml:space="preserve">Regular Market Bulletin No (148) </t>
  </si>
  <si>
    <t>Second Platform Market Bulletin No (148)</t>
  </si>
  <si>
    <t xml:space="preserve">Undisclosed Platform Companies Bulletin No (148) </t>
  </si>
  <si>
    <t>Agricultural Products Meat</t>
  </si>
  <si>
    <t>AIPM</t>
  </si>
  <si>
    <t xml:space="preserve">Ready Made Clothes </t>
  </si>
  <si>
    <t>IRMC</t>
  </si>
  <si>
    <t>Total Of Money Service Sector</t>
  </si>
  <si>
    <t>special orders</t>
  </si>
  <si>
    <t>Non Iraqis' Bulletin  Wednesday  Aug  26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</si>
  <si>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</si>
  <si>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</si>
  <si>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</si>
  <si>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</si>
  <si>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</si>
  <si>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Commercial Bank of Iraq </t>
  </si>
  <si>
    <t>Bank Of Baghdad</t>
  </si>
  <si>
    <t xml:space="preserve">Investment Bank of Iraq </t>
  </si>
  <si>
    <t xml:space="preserve">National Bank Of Iraq </t>
  </si>
  <si>
    <t xml:space="preserve">Economy Bank   </t>
  </si>
  <si>
    <t>Total Bank sector</t>
  </si>
  <si>
    <t>Non Iraqi Trading of Regular Market (Sell)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</si>
  <si>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</si>
  <si>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</si>
  <si>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</si>
  <si>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</si>
  <si>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</si>
  <si>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</si>
  <si>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Non Iraqi Trading of OTC (BUY)</t>
  </si>
  <si>
    <t>Iraq company for deposit insurance</t>
  </si>
  <si>
    <t>Non Iraqi Trading of OTC (Sell)</t>
  </si>
  <si>
    <t>Al-Mal Al-Iraqi Brokerage Company executed an intentional cross order on the shares of the Iraqi Company for Deposit Guarantee, involving 789,473,680 shares with a total value of IQD 789,473,680. The transaction was executed during the additional trading session (after 1:00 p.m.), in accordance with the procedures governing the execution of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</si>
</sst>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1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2"/>
      <color theme="4" tint="-0.499984740745262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9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97" xfId="0" applyNumberFormat="1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2" fillId="0" borderId="140" xfId="0" applyFont="1" applyBorder="1" applyAlignment="1">
      <alignment horizontal="center" vertical="center" wrapText="1"/>
    </xf>
    <xf numFmtId="0" fontId="82" fillId="0" borderId="141" xfId="0" applyFont="1" applyBorder="1" applyAlignment="1">
      <alignment horizontal="center" vertical="center" wrapText="1"/>
    </xf>
    <xf numFmtId="164" fontId="81" fillId="3" borderId="97" xfId="0" applyNumberFormat="1" applyFont="1" applyFill="1" applyBorder="1" applyAlignment="1">
      <alignment horizontal="left" vertical="top" wrapText="1"/>
    </xf>
    <xf numFmtId="164" fontId="81" fillId="3" borderId="123" xfId="0" applyNumberFormat="1" applyFont="1" applyFill="1" applyBorder="1" applyAlignment="1">
      <alignment horizontal="left" vertical="top" wrapText="1"/>
    </xf>
    <xf numFmtId="4" fontId="83" fillId="0" borderId="9" xfId="0" applyNumberFormat="1" applyFont="1" applyBorder="1" applyAlignment="1">
      <alignment horizontal="center" vertical="center"/>
    </xf>
    <xf numFmtId="0" fontId="84" fillId="0" borderId="0" xfId="0" applyFont="1"/>
    <xf numFmtId="167" fontId="84" fillId="0" borderId="0" xfId="1500" applyNumberFormat="1" applyFont="1" applyBorder="1"/>
    <xf numFmtId="0" fontId="85" fillId="0" borderId="0" xfId="4" applyFont="1"/>
    <xf numFmtId="0" fontId="84" fillId="0" borderId="0" xfId="0" applyFont="1"/>
    <xf numFmtId="0" fontId="86" fillId="0" borderId="0" xfId="0" applyFont="1"/>
    <xf numFmtId="1" fontId="84" fillId="0" borderId="0" xfId="1500" applyNumberFormat="1" applyFont="1" applyBorder="1" applyAlignment="1">
      <alignment horizontal="center" vertical="center"/>
    </xf>
    <xf numFmtId="0" fontId="87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8" fillId="4" borderId="139" xfId="0" applyFont="1" applyFill="1" applyBorder="1" applyAlignment="1">
      <alignment vertical="center" wrapText="1"/>
    </xf>
    <xf numFmtId="0" fontId="86" fillId="60" borderId="139" xfId="0" applyFont="1" applyFill="1" applyBorder="1" applyAlignment="1">
      <alignment horizontal="center" vertical="center" wrapText="1"/>
    </xf>
    <xf numFmtId="1" fontId="88" fillId="4" borderId="139" xfId="1500" applyNumberFormat="1" applyFont="1" applyFill="1" applyBorder="1" applyAlignment="1">
      <alignment horizontal="center" vertical="center" wrapText="1"/>
    </xf>
    <xf numFmtId="167" fontId="88" fillId="60" borderId="139" xfId="1500" applyNumberFormat="1" applyFont="1" applyFill="1" applyBorder="1" applyAlignment="1">
      <alignment horizontal="center" vertical="center" wrapText="1"/>
    </xf>
    <xf numFmtId="0" fontId="86" fillId="0" borderId="130" xfId="0" applyFont="1" applyBorder="1" applyAlignment="1">
      <alignment horizontal="center" vertical="center"/>
    </xf>
    <xf numFmtId="0" fontId="86" fillId="0" borderId="97" xfId="0" applyFont="1" applyBorder="1" applyAlignment="1">
      <alignment horizontal="center" vertical="center"/>
    </xf>
    <xf numFmtId="0" fontId="86" fillId="0" borderId="123" xfId="0" applyFont="1" applyBorder="1" applyAlignment="1">
      <alignment horizontal="center" vertical="center"/>
    </xf>
    <xf numFmtId="0" fontId="86" fillId="0" borderId="131" xfId="5" applyFont="1" applyBorder="1" applyAlignment="1">
      <alignment vertical="center"/>
    </xf>
    <xf numFmtId="1" fontId="86" fillId="0" borderId="131" xfId="1500" applyNumberFormat="1" applyFont="1" applyBorder="1" applyAlignment="1">
      <alignment horizontal="center" vertical="center"/>
    </xf>
    <xf numFmtId="167" fontId="86" fillId="0" borderId="131" xfId="1500" applyNumberFormat="1" applyFont="1" applyBorder="1" applyAlignment="1">
      <alignment horizontal="center" vertical="center"/>
    </xf>
    <xf numFmtId="167" fontId="79" fillId="0" borderId="0" xfId="1500" applyNumberFormat="1" applyFont="1"/>
    <xf numFmtId="167" fontId="86" fillId="0" borderId="131" xfId="1500" applyNumberFormat="1" applyFont="1" applyBorder="1" applyAlignment="1">
      <alignment vertical="center"/>
    </xf>
    <xf numFmtId="0" fontId="86" fillId="0" borderId="130" xfId="0" applyFont="1" applyBorder="1" applyAlignment="1">
      <alignment vertical="center"/>
    </xf>
    <xf numFmtId="0" fontId="79" fillId="0" borderId="123" xfId="0" applyFont="1" applyBorder="1"/>
    <xf numFmtId="0" fontId="86" fillId="0" borderId="130" xfId="0" applyFont="1" applyBorder="1" applyAlignment="1">
      <alignment horizontal="left" vertical="center"/>
    </xf>
    <xf numFmtId="0" fontId="86" fillId="0" borderId="123" xfId="0" applyFont="1" applyBorder="1" applyAlignment="1">
      <alignment horizontal="left" vertical="center"/>
    </xf>
    <xf numFmtId="1" fontId="87" fillId="0" borderId="0" xfId="1500" applyNumberFormat="1" applyFont="1" applyAlignment="1">
      <alignment horizontal="center" vertical="center"/>
    </xf>
    <xf numFmtId="167" fontId="87" fillId="0" borderId="0" xfId="1500" applyNumberFormat="1" applyFont="1"/>
    <xf numFmtId="0" fontId="89" fillId="3" borderId="0" xfId="0" applyFont="1" applyFill="1" applyAlignment="1">
      <alignment vertical="center"/>
    </xf>
    <xf numFmtId="0" fontId="86" fillId="3" borderId="0" xfId="0" applyFont="1" applyFill="1" applyAlignment="1">
      <alignment vertical="center"/>
    </xf>
    <xf numFmtId="1" fontId="86" fillId="3" borderId="0" xfId="1500" applyNumberFormat="1" applyFont="1" applyFill="1" applyBorder="1" applyAlignment="1">
      <alignment horizontal="center" vertical="center"/>
    </xf>
    <xf numFmtId="167" fontId="87" fillId="3" borderId="0" xfId="1500" applyNumberFormat="1" applyFont="1" applyFill="1" applyBorder="1" applyAlignment="1">
      <alignment vertical="center"/>
    </xf>
    <xf numFmtId="167" fontId="87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7" fontId="86" fillId="60" borderId="139" xfId="1500" applyNumberFormat="1" applyFont="1" applyFill="1" applyBorder="1" applyAlignment="1">
      <alignment horizontal="center" vertical="center" wrapText="1"/>
    </xf>
    <xf numFmtId="167" fontId="86" fillId="0" borderId="130" xfId="1500" applyNumberFormat="1" applyFont="1" applyBorder="1" applyAlignment="1">
      <alignment horizontal="center" vertical="center"/>
    </xf>
    <xf numFmtId="167" fontId="86" fillId="0" borderId="97" xfId="1500" applyNumberFormat="1" applyFont="1" applyBorder="1" applyAlignment="1">
      <alignment horizontal="center" vertical="center"/>
    </xf>
    <xf numFmtId="167" fontId="86" fillId="0" borderId="123" xfId="1500" applyNumberFormat="1" applyFont="1" applyBorder="1" applyAlignment="1">
      <alignment horizontal="center" vertical="center"/>
    </xf>
    <xf numFmtId="167" fontId="86" fillId="0" borderId="130" xfId="1500" applyNumberFormat="1" applyFont="1" applyBorder="1" applyAlignment="1">
      <alignment vertical="center"/>
    </xf>
    <xf numFmtId="167" fontId="79" fillId="0" borderId="123" xfId="1500" applyNumberFormat="1" applyFont="1" applyBorder="1"/>
    <xf numFmtId="167" fontId="86" fillId="0" borderId="130" xfId="1500" applyNumberFormat="1" applyFont="1" applyBorder="1" applyAlignment="1">
      <alignment horizontal="left" vertical="center"/>
    </xf>
    <xf numFmtId="167" fontId="86" fillId="0" borderId="123" xfId="1500" applyNumberFormat="1" applyFont="1" applyBorder="1" applyAlignment="1">
      <alignment horizontal="left" vertical="center"/>
    </xf>
    <xf numFmtId="167" fontId="89" fillId="0" borderId="18" xfId="1500" applyNumberFormat="1" applyFont="1" applyBorder="1" applyAlignment="1">
      <alignment horizontal="left"/>
    </xf>
    <xf numFmtId="0" fontId="88" fillId="4" borderId="131" xfId="0" applyFont="1" applyFill="1" applyBorder="1" applyAlignment="1">
      <alignment vertical="center" wrapText="1"/>
    </xf>
    <xf numFmtId="0" fontId="86" fillId="60" borderId="131" xfId="0" applyFont="1" applyFill="1" applyBorder="1" applyAlignment="1">
      <alignment horizontal="center" vertical="center" wrapText="1"/>
    </xf>
    <xf numFmtId="1" fontId="88" fillId="4" borderId="131" xfId="1500" applyNumberFormat="1" applyFont="1" applyFill="1" applyBorder="1" applyAlignment="1">
      <alignment horizontal="center" vertical="center" wrapText="1"/>
    </xf>
    <xf numFmtId="167" fontId="88" fillId="60" borderId="131" xfId="1500" applyNumberFormat="1" applyFont="1" applyFill="1" applyBorder="1" applyAlignment="1">
      <alignment horizontal="center" vertical="center" wrapText="1"/>
    </xf>
    <xf numFmtId="167" fontId="90" fillId="0" borderId="0" xfId="1500" applyNumberFormat="1" applyFont="1"/>
    <xf numFmtId="167" fontId="86" fillId="0" borderId="139" xfId="1500" applyNumberFormat="1" applyFont="1" applyBorder="1" applyAlignment="1">
      <alignment vertical="center"/>
    </xf>
    <xf numFmtId="0" fontId="91" fillId="0" borderId="0" xfId="0" applyFont="1"/>
    <xf numFmtId="167" fontId="78" fillId="0" borderId="0" xfId="1500" applyNumberFormat="1" applyFont="1"/>
    <xf numFmtId="167" fontId="92" fillId="0" borderId="0" xfId="1500" applyNumberFormat="1" applyFont="1" applyFill="1" applyAlignment="1">
      <alignment horizontal="left"/>
    </xf>
    <xf numFmtId="167" fontId="93" fillId="0" borderId="0" xfId="1500" applyNumberFormat="1" applyFont="1" applyFill="1" applyAlignment="1">
      <alignment horizontal="left"/>
    </xf>
    <xf numFmtId="167" fontId="94" fillId="0" borderId="131" xfId="1500" applyNumberFormat="1" applyFont="1" applyBorder="1" applyAlignment="1">
      <alignment vertical="center"/>
    </xf>
    <xf numFmtId="167" fontId="86" fillId="0" borderId="97" xfId="1500" applyNumberFormat="1" applyFont="1" applyBorder="1" applyAlignment="1">
      <alignment horizontal="center" vertical="center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15</xdr:row>
      <xdr:rowOff>47625</xdr:rowOff>
    </xdr:from>
    <xdr:to>
      <xdr:col>6</xdr:col>
      <xdr:colOff>1171575</xdr:colOff>
      <xdr:row>22</xdr:row>
      <xdr:rowOff>249788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E22689-76E8-1DEF-ACB5-03872A320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733925"/>
          <a:ext cx="5781674" cy="2545313"/>
        </a:xfrm>
        <a:prstGeom prst="rect">
          <a:avLst/>
        </a:prstGeom>
      </xdr:spPr>
    </xdr:pic>
    <xdr:clientData/>
  </xdr:twoCellAnchor>
  <xdr:twoCellAnchor editAs="oneCell">
    <xdr:from>
      <xdr:col>6</xdr:col>
      <xdr:colOff>1181101</xdr:colOff>
      <xdr:row>15</xdr:row>
      <xdr:rowOff>47625</xdr:rowOff>
    </xdr:from>
    <xdr:to>
      <xdr:col>13</xdr:col>
      <xdr:colOff>2476501</xdr:colOff>
      <xdr:row>22</xdr:row>
      <xdr:rowOff>247650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26F012-5116-79D5-4415-28537A8E0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5051" y="4733925"/>
          <a:ext cx="6191250" cy="2543175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6</xdr:row>
      <xdr:rowOff>0</xdr:rowOff>
    </xdr:from>
    <xdr:to>
      <xdr:col>13</xdr:col>
      <xdr:colOff>2476500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9683C6-8BC9-EB17-A257-A5B59084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7775" y="1857375"/>
          <a:ext cx="3438525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1275521</xdr:colOff>
      <xdr:row>29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8EDC6A-F3EF-C761-AAB3-0A0C7EB6B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53609" cy="28326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1424608</xdr:colOff>
      <xdr:row>29</xdr:row>
      <xdr:rowOff>8283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BBD4D18-AECE-3E9A-FF91-06E0A1481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02695" cy="28409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1150326</xdr:colOff>
      <xdr:row>0</xdr:row>
      <xdr:rowOff>30629</xdr:rowOff>
    </xdr:from>
    <xdr:to>
      <xdr:col>13</xdr:col>
      <xdr:colOff>1514733</xdr:colOff>
      <xdr:row>0</xdr:row>
      <xdr:rowOff>435535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7018" y="30629"/>
          <a:ext cx="364407" cy="404906"/>
        </a:xfrm>
        <a:prstGeom prst="rect">
          <a:avLst/>
        </a:prstGeom>
      </xdr:spPr>
    </xdr:pic>
    <xdr:clientData/>
  </xdr:twoCellAnchor>
  <xdr:twoCellAnchor editAs="oneCell">
    <xdr:from>
      <xdr:col>13</xdr:col>
      <xdr:colOff>1115631</xdr:colOff>
      <xdr:row>55</xdr:row>
      <xdr:rowOff>28256</xdr:rowOff>
    </xdr:from>
    <xdr:to>
      <xdr:col>13</xdr:col>
      <xdr:colOff>1522971</xdr:colOff>
      <xdr:row>55</xdr:row>
      <xdr:rowOff>454269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92323" y="12777102"/>
          <a:ext cx="407340" cy="426013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43</xdr:row>
      <xdr:rowOff>23546</xdr:rowOff>
    </xdr:from>
    <xdr:to>
      <xdr:col>13</xdr:col>
      <xdr:colOff>1497014</xdr:colOff>
      <xdr:row>43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1130943</xdr:colOff>
      <xdr:row>4</xdr:row>
      <xdr:rowOff>131293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652" y="0"/>
          <a:ext cx="1130943" cy="1058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1257301</xdr:colOff>
      <xdr:row>0</xdr:row>
      <xdr:rowOff>1</xdr:rowOff>
    </xdr:from>
    <xdr:to>
      <xdr:col>5</xdr:col>
      <xdr:colOff>1159518</xdr:colOff>
      <xdr:row>4</xdr:row>
      <xdr:rowOff>159379</xdr:rowOff>
    </xdr:to>
    <xdr:pic>
      <xdr:nvPicPr>
        <xdr:cNvPr id="3" name="Picture 2" descr="173900_logo_final">
          <a:extLst>
            <a:ext uri="{FF2B5EF4-FFF2-40B4-BE49-F238E27FC236}">
              <a16:creationId xmlns:a16="http://schemas.microsoft.com/office/drawing/2014/main" id="{619E5976-60AA-474F-B145-63F150EC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6" y="1"/>
          <a:ext cx="1188092" cy="107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esktop\&#1585;&#1587;&#1608;&#1605;%20&#1606;&#1588;&#1585;&#1577;\&#1588;&#1603;&#1604;%20&#1605;&#1606;%20&#1581;&#1610;&#1579;%20&#1575;&#1604;&#1602;&#1610;&#1605;&#1577;.xls" TargetMode="External"/><Relationship Id="rId1" Type="http://schemas.openxmlformats.org/officeDocument/2006/relationships/externalLinkPath" Target="&#1585;&#1587;&#1608;&#1605;%20&#1606;&#1588;&#1585;&#1577;/&#1588;&#1603;&#1604;%20&#1605;&#1606;%20&#1581;&#1610;&#1579;%20&#1575;&#1604;&#1602;&#1610;&#1605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الاكثر تداول"/>
    </sheetNames>
    <sheetDataSet>
      <sheetData sheetId="0">
        <row r="6">
          <cell r="C6" t="str">
            <v>Credit Bank Of Iraq</v>
          </cell>
          <cell r="G6">
            <v>116965806.56</v>
          </cell>
        </row>
        <row r="7">
          <cell r="C7" t="str">
            <v>Al -Mansour Bank</v>
          </cell>
          <cell r="G7">
            <v>73211669.049999997</v>
          </cell>
        </row>
        <row r="8">
          <cell r="C8" t="str">
            <v>National Bank of Iraq</v>
          </cell>
          <cell r="G8">
            <v>50348184.32</v>
          </cell>
        </row>
        <row r="9">
          <cell r="C9" t="str">
            <v>Asia Cell Telecommunication</v>
          </cell>
          <cell r="G9">
            <v>50112494.380000003</v>
          </cell>
        </row>
        <row r="10">
          <cell r="C10" t="str">
            <v>Investment Bank of Iraq</v>
          </cell>
          <cell r="G10">
            <v>48328851.100000001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topLeftCell="A4" zoomScaleNormal="100" workbookViewId="0">
      <selection activeCell="J30" sqref="J30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5" t="s">
        <v>0</v>
      </c>
      <c r="C1" s="136"/>
      <c r="D1" s="137"/>
      <c r="E1" s="138"/>
      <c r="F1" s="139"/>
      <c r="G1" s="139"/>
      <c r="H1" s="139"/>
      <c r="I1" s="139"/>
      <c r="J1" s="139"/>
      <c r="K1" s="140"/>
      <c r="L1" s="19"/>
      <c r="M1" s="19"/>
      <c r="N1" s="19"/>
    </row>
    <row r="2" spans="2:16" ht="30" customHeight="1">
      <c r="B2" s="148" t="s">
        <v>302</v>
      </c>
      <c r="C2" s="149"/>
      <c r="D2" s="150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1" t="s">
        <v>301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3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4" t="s">
        <v>61</v>
      </c>
      <c r="C5" s="145"/>
      <c r="D5" s="146">
        <f>'Bullient '!M75+OTC!H12</f>
        <v>1519927441</v>
      </c>
      <c r="E5" s="147"/>
      <c r="F5" s="23"/>
      <c r="G5" s="144" t="s">
        <v>62</v>
      </c>
      <c r="H5" s="145"/>
      <c r="I5" s="146">
        <f>'Bullient '!N75+OTC!I12</f>
        <v>1368937530.02</v>
      </c>
      <c r="J5" s="147"/>
      <c r="K5" s="24"/>
      <c r="L5" s="144" t="s">
        <v>8</v>
      </c>
      <c r="M5" s="145"/>
      <c r="N5" s="25">
        <f>'Bullient '!L75+OTC!G12</f>
        <v>1146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1"/>
      <c r="L6" s="152"/>
      <c r="M6" s="153"/>
      <c r="N6" s="28"/>
    </row>
    <row r="7" spans="2:16" ht="24.95" customHeight="1">
      <c r="B7" s="154" t="s">
        <v>1</v>
      </c>
      <c r="C7" s="155"/>
      <c r="D7" s="156"/>
      <c r="E7" s="29">
        <v>1011.22</v>
      </c>
      <c r="F7" s="30"/>
      <c r="G7" s="154" t="s">
        <v>5</v>
      </c>
      <c r="H7" s="155"/>
      <c r="I7" s="156"/>
      <c r="J7" s="29">
        <v>1249.8699999999999</v>
      </c>
      <c r="K7" s="123"/>
      <c r="L7" s="124"/>
      <c r="M7" s="125"/>
      <c r="N7" s="18"/>
    </row>
    <row r="8" spans="2:16" ht="24.95" customHeight="1">
      <c r="B8" s="154" t="s">
        <v>2</v>
      </c>
      <c r="C8" s="155"/>
      <c r="D8" s="156"/>
      <c r="E8" s="29">
        <v>1014</v>
      </c>
      <c r="F8" s="31"/>
      <c r="G8" s="154" t="s">
        <v>6</v>
      </c>
      <c r="H8" s="155"/>
      <c r="I8" s="156"/>
      <c r="J8" s="29">
        <v>1249.51</v>
      </c>
      <c r="K8" s="123"/>
      <c r="L8" s="124"/>
      <c r="M8" s="125"/>
      <c r="N8" s="18"/>
    </row>
    <row r="9" spans="2:16" ht="24.95" customHeight="1">
      <c r="B9" s="129" t="s">
        <v>3</v>
      </c>
      <c r="C9" s="130"/>
      <c r="D9" s="131"/>
      <c r="E9" s="237">
        <f>((E7/E8)-1)*100</f>
        <v>-0.27416173570019575</v>
      </c>
      <c r="F9" s="31"/>
      <c r="G9" s="129" t="s">
        <v>3</v>
      </c>
      <c r="H9" s="130"/>
      <c r="I9" s="131"/>
      <c r="J9" s="119">
        <f>((J7/J8)-1)*100</f>
        <v>2.8811294027253354E-2</v>
      </c>
      <c r="K9" s="123"/>
      <c r="L9" s="124"/>
      <c r="M9" s="125"/>
      <c r="N9" s="18"/>
    </row>
    <row r="10" spans="2:16" ht="24.95" customHeight="1">
      <c r="B10" s="129" t="s">
        <v>4</v>
      </c>
      <c r="C10" s="130"/>
      <c r="D10" s="131"/>
      <c r="E10" s="237">
        <f>E7-E8</f>
        <v>-2.7799999999999727</v>
      </c>
      <c r="F10" s="21"/>
      <c r="G10" s="129" t="s">
        <v>4</v>
      </c>
      <c r="H10" s="130"/>
      <c r="I10" s="131"/>
      <c r="J10" s="119">
        <f>J7-J8</f>
        <v>0.35999999999989996</v>
      </c>
      <c r="K10" s="123"/>
      <c r="L10" s="124"/>
      <c r="M10" s="125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7"/>
      <c r="L11" s="124"/>
      <c r="M11" s="125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45</v>
      </c>
      <c r="I12" s="39" t="s">
        <v>63</v>
      </c>
      <c r="J12" s="38">
        <v>20</v>
      </c>
      <c r="K12" s="123"/>
      <c r="L12" s="124"/>
      <c r="M12" s="125"/>
      <c r="N12" s="18"/>
      <c r="O12" s="32"/>
      <c r="P12" s="32"/>
    </row>
    <row r="13" spans="2:16" ht="24.95" customHeight="1">
      <c r="B13" s="37" t="s">
        <v>67</v>
      </c>
      <c r="C13" s="38">
        <v>37</v>
      </c>
      <c r="D13" s="39" t="s">
        <v>63</v>
      </c>
      <c r="E13" s="38">
        <v>2</v>
      </c>
      <c r="F13" s="30"/>
      <c r="G13" s="126" t="s">
        <v>65</v>
      </c>
      <c r="H13" s="127"/>
      <c r="I13" s="128"/>
      <c r="J13" s="38">
        <v>12</v>
      </c>
      <c r="K13" s="123"/>
      <c r="L13" s="124"/>
      <c r="M13" s="125"/>
      <c r="N13" s="18"/>
      <c r="O13" s="32"/>
      <c r="P13" s="32"/>
    </row>
    <row r="14" spans="2:16" ht="24.95" customHeight="1">
      <c r="B14" s="129" t="s">
        <v>80</v>
      </c>
      <c r="C14" s="130" t="s">
        <v>10</v>
      </c>
      <c r="D14" s="131" t="s">
        <v>10</v>
      </c>
      <c r="E14" s="38">
        <v>2</v>
      </c>
      <c r="F14" s="21"/>
      <c r="G14" s="132" t="s">
        <v>66</v>
      </c>
      <c r="H14" s="133"/>
      <c r="I14" s="134"/>
      <c r="J14" s="38">
        <v>12</v>
      </c>
      <c r="K14" s="123"/>
      <c r="L14" s="124"/>
      <c r="M14" s="125"/>
      <c r="N14" s="26"/>
      <c r="O14" s="32"/>
    </row>
    <row r="15" spans="2:16" ht="24.95" customHeight="1">
      <c r="B15" s="129" t="s">
        <v>64</v>
      </c>
      <c r="C15" s="130" t="s">
        <v>11</v>
      </c>
      <c r="D15" s="131" t="s">
        <v>11</v>
      </c>
      <c r="E15" s="41">
        <v>19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  <c r="O18" s="3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33" t="s">
        <v>314</v>
      </c>
      <c r="B24" s="234"/>
      <c r="C24" s="235" t="s">
        <v>337</v>
      </c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6"/>
    </row>
    <row r="25" spans="1:16" ht="33" customHeight="1">
      <c r="A25" s="120" t="s">
        <v>12</v>
      </c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</row>
    <row r="26" spans="1:16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6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6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3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  <mergeCell ref="A24:B24"/>
    <mergeCell ref="C24:N2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59" t="s">
        <v>59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36.75" customHeight="1">
      <c r="A3" s="160" t="s">
        <v>303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21">
      <c r="A4" s="42"/>
      <c r="B4" s="42"/>
      <c r="C4" s="158" t="s">
        <v>13</v>
      </c>
      <c r="D4" s="158"/>
      <c r="E4" s="158"/>
      <c r="F4" s="158"/>
      <c r="G4" s="42"/>
      <c r="H4" s="158" t="s">
        <v>14</v>
      </c>
      <c r="I4" s="158"/>
      <c r="J4" s="158"/>
      <c r="K4" s="158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33</v>
      </c>
      <c r="D6" s="76">
        <v>1.7</v>
      </c>
      <c r="E6" s="85">
        <v>9.68</v>
      </c>
      <c r="F6" s="79">
        <v>400000</v>
      </c>
      <c r="G6" s="42"/>
      <c r="H6" s="46" t="s">
        <v>121</v>
      </c>
      <c r="I6" s="76">
        <v>7.0000000000000007E-2</v>
      </c>
      <c r="J6" s="86">
        <v>-12.5</v>
      </c>
      <c r="K6" s="79">
        <v>4597460</v>
      </c>
      <c r="L6" s="1"/>
      <c r="M6" s="1"/>
    </row>
    <row r="7" spans="1:14" s="48" customFormat="1" ht="17.100000000000001" customHeight="1">
      <c r="A7" s="42"/>
      <c r="B7" s="42"/>
      <c r="C7" s="46" t="s">
        <v>149</v>
      </c>
      <c r="D7" s="76">
        <v>0.4</v>
      </c>
      <c r="E7" s="85">
        <v>5.26</v>
      </c>
      <c r="F7" s="79">
        <v>120974932</v>
      </c>
      <c r="G7" s="42"/>
      <c r="H7" s="46" t="s">
        <v>128</v>
      </c>
      <c r="I7" s="76">
        <v>7.4</v>
      </c>
      <c r="J7" s="86">
        <v>-7.5</v>
      </c>
      <c r="K7" s="79">
        <v>296000</v>
      </c>
      <c r="L7" s="1"/>
    </row>
    <row r="8" spans="1:14" s="48" customFormat="1" ht="17.100000000000001" customHeight="1">
      <c r="A8" s="42"/>
      <c r="B8" s="42"/>
      <c r="C8" s="46" t="s">
        <v>245</v>
      </c>
      <c r="D8" s="76">
        <v>0.33</v>
      </c>
      <c r="E8" s="85">
        <v>3.13</v>
      </c>
      <c r="F8" s="79">
        <v>12028125</v>
      </c>
      <c r="G8" s="42"/>
      <c r="H8" s="46" t="s">
        <v>299</v>
      </c>
      <c r="I8" s="76">
        <v>2.7</v>
      </c>
      <c r="J8" s="86">
        <v>-6.9</v>
      </c>
      <c r="K8" s="79">
        <v>2770251</v>
      </c>
    </row>
    <row r="9" spans="1:14" s="48" customFormat="1" ht="17.100000000000001" customHeight="1">
      <c r="A9" s="42"/>
      <c r="B9" s="42"/>
      <c r="C9" s="46" t="s">
        <v>158</v>
      </c>
      <c r="D9" s="76">
        <v>19.8</v>
      </c>
      <c r="E9" s="85">
        <v>3.13</v>
      </c>
      <c r="F9" s="92">
        <v>1511245</v>
      </c>
      <c r="G9" s="42"/>
      <c r="H9" s="99" t="s">
        <v>38</v>
      </c>
      <c r="I9" s="93">
        <v>1.29</v>
      </c>
      <c r="J9" s="103">
        <v>-2.27</v>
      </c>
      <c r="K9" s="92">
        <v>1500247</v>
      </c>
    </row>
    <row r="10" spans="1:14" s="48" customFormat="1" ht="17.100000000000001" customHeight="1">
      <c r="A10" s="42"/>
      <c r="B10" s="42"/>
      <c r="C10" s="99" t="s">
        <v>35</v>
      </c>
      <c r="D10" s="93">
        <v>2.9</v>
      </c>
      <c r="E10" s="85">
        <v>2.84</v>
      </c>
      <c r="F10" s="92">
        <v>150962</v>
      </c>
      <c r="G10" s="42"/>
      <c r="H10" s="99" t="s">
        <v>297</v>
      </c>
      <c r="I10" s="93">
        <v>0.99</v>
      </c>
      <c r="J10" s="103">
        <v>-1</v>
      </c>
      <c r="K10" s="92">
        <v>4647390</v>
      </c>
    </row>
    <row r="11" spans="1:14" s="48" customFormat="1" ht="33" customHeight="1">
      <c r="A11" s="42"/>
      <c r="B11" s="42"/>
      <c r="C11" s="159" t="s">
        <v>60</v>
      </c>
      <c r="D11" s="159"/>
      <c r="E11" s="159"/>
      <c r="F11" s="159"/>
      <c r="G11" s="159"/>
      <c r="H11" s="159"/>
      <c r="I11" s="159"/>
      <c r="J11" s="159"/>
      <c r="K11" s="159"/>
    </row>
    <row r="12" spans="1:14" s="48" customFormat="1" ht="33" customHeight="1">
      <c r="A12" s="42"/>
      <c r="B12" s="42"/>
      <c r="C12" s="159"/>
      <c r="D12" s="159"/>
      <c r="E12" s="159"/>
      <c r="F12" s="159"/>
      <c r="G12" s="159"/>
      <c r="H12" s="159"/>
      <c r="I12" s="159"/>
      <c r="J12" s="159"/>
      <c r="K12" s="159"/>
    </row>
    <row r="13" spans="1:14" ht="29.25" customHeight="1">
      <c r="A13" s="42"/>
      <c r="B13" s="42"/>
      <c r="C13" s="158" t="s">
        <v>18</v>
      </c>
      <c r="D13" s="158"/>
      <c r="E13" s="158"/>
      <c r="F13" s="158"/>
      <c r="G13" s="89"/>
      <c r="H13" s="158" t="s">
        <v>7</v>
      </c>
      <c r="I13" s="158"/>
      <c r="J13" s="158"/>
      <c r="K13" s="158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284</v>
      </c>
      <c r="D15" s="76">
        <v>0.52</v>
      </c>
      <c r="E15" s="77">
        <v>1.96</v>
      </c>
      <c r="F15" s="79">
        <v>228588378</v>
      </c>
      <c r="G15" s="1"/>
      <c r="H15" s="99" t="s">
        <v>284</v>
      </c>
      <c r="I15" s="93">
        <v>0.52</v>
      </c>
      <c r="J15" s="94">
        <v>1.96</v>
      </c>
      <c r="K15" s="92">
        <v>116965806.56</v>
      </c>
    </row>
    <row r="16" spans="1:14" ht="17.100000000000001" customHeight="1">
      <c r="A16" s="42"/>
      <c r="B16" s="42"/>
      <c r="C16" s="46" t="s">
        <v>279</v>
      </c>
      <c r="D16" s="76">
        <v>0.32</v>
      </c>
      <c r="E16" s="77">
        <v>0</v>
      </c>
      <c r="F16" s="79">
        <v>141000000</v>
      </c>
      <c r="G16" s="1"/>
      <c r="H16" s="99" t="s">
        <v>167</v>
      </c>
      <c r="I16" s="93">
        <v>2.14</v>
      </c>
      <c r="J16" s="94">
        <v>0</v>
      </c>
      <c r="K16" s="92">
        <v>73211669.049999997</v>
      </c>
    </row>
    <row r="17" spans="1:11" ht="17.100000000000001" customHeight="1">
      <c r="A17" s="42"/>
      <c r="B17" s="42"/>
      <c r="C17" s="46" t="s">
        <v>149</v>
      </c>
      <c r="D17" s="76">
        <v>0.4</v>
      </c>
      <c r="E17" s="77">
        <v>5.26</v>
      </c>
      <c r="F17" s="79">
        <v>120974932</v>
      </c>
      <c r="G17" s="1"/>
      <c r="H17" s="99" t="s">
        <v>179</v>
      </c>
      <c r="I17" s="93">
        <v>3.93</v>
      </c>
      <c r="J17" s="94">
        <v>0.77</v>
      </c>
      <c r="K17" s="92">
        <v>50348184.32</v>
      </c>
    </row>
    <row r="18" spans="1:11" ht="17.100000000000001" customHeight="1">
      <c r="A18" s="42"/>
      <c r="B18" s="42"/>
      <c r="C18" s="46" t="s">
        <v>195</v>
      </c>
      <c r="D18" s="76">
        <v>0.26</v>
      </c>
      <c r="E18" s="77">
        <v>0</v>
      </c>
      <c r="F18" s="79">
        <v>91183521</v>
      </c>
      <c r="G18" s="1"/>
      <c r="H18" s="99" t="s">
        <v>187</v>
      </c>
      <c r="I18" s="93">
        <v>15.8</v>
      </c>
      <c r="J18" s="94">
        <v>0.32</v>
      </c>
      <c r="K18" s="92">
        <v>50112494.380000003</v>
      </c>
    </row>
    <row r="19" spans="1:11" ht="16.5" customHeight="1">
      <c r="A19" s="42"/>
      <c r="B19" s="42"/>
      <c r="C19" s="46" t="s">
        <v>167</v>
      </c>
      <c r="D19" s="76">
        <v>2.14</v>
      </c>
      <c r="E19" s="77">
        <v>0</v>
      </c>
      <c r="F19" s="79">
        <v>34133500</v>
      </c>
      <c r="G19" s="1"/>
      <c r="H19" s="99" t="s">
        <v>149</v>
      </c>
      <c r="I19" s="93">
        <v>0.4</v>
      </c>
      <c r="J19" s="94">
        <v>5.26</v>
      </c>
      <c r="K19" s="92">
        <v>48328851.100000001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9"/>
  <sheetViews>
    <sheetView topLeftCell="A58" zoomScale="130" zoomScaleNormal="130" workbookViewId="0">
      <selection activeCell="A58"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64" t="s">
        <v>306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6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167" t="s">
        <v>29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9"/>
    </row>
    <row r="4" spans="1:14" ht="15" customHeight="1">
      <c r="A4" s="57"/>
      <c r="B4" s="99" t="s">
        <v>245</v>
      </c>
      <c r="C4" s="100" t="s">
        <v>246</v>
      </c>
      <c r="D4" s="93">
        <v>0.32</v>
      </c>
      <c r="E4" s="93">
        <v>0.33</v>
      </c>
      <c r="F4" s="93">
        <v>0.32</v>
      </c>
      <c r="G4" s="93">
        <v>0.33</v>
      </c>
      <c r="H4" s="93">
        <v>0.32</v>
      </c>
      <c r="I4" s="93">
        <v>0.33</v>
      </c>
      <c r="J4" s="93">
        <v>0.32</v>
      </c>
      <c r="K4" s="94">
        <v>3.13</v>
      </c>
      <c r="L4" s="91">
        <v>5</v>
      </c>
      <c r="M4" s="92">
        <v>12028125</v>
      </c>
      <c r="N4" s="92">
        <v>3969000</v>
      </c>
    </row>
    <row r="5" spans="1:14" ht="15" customHeight="1">
      <c r="A5" s="57"/>
      <c r="B5" s="99" t="s">
        <v>181</v>
      </c>
      <c r="C5" s="100" t="s">
        <v>182</v>
      </c>
      <c r="D5" s="93">
        <v>3.13</v>
      </c>
      <c r="E5" s="93">
        <v>3.13</v>
      </c>
      <c r="F5" s="93">
        <v>3.1</v>
      </c>
      <c r="G5" s="93">
        <v>3.12</v>
      </c>
      <c r="H5" s="93">
        <v>3.11</v>
      </c>
      <c r="I5" s="93">
        <v>3.12</v>
      </c>
      <c r="J5" s="93">
        <v>3.13</v>
      </c>
      <c r="K5" s="94">
        <v>-0.32</v>
      </c>
      <c r="L5" s="91">
        <v>65</v>
      </c>
      <c r="M5" s="92">
        <v>6409527</v>
      </c>
      <c r="N5" s="92">
        <v>19980884.870000001</v>
      </c>
    </row>
    <row r="6" spans="1:14" ht="15" customHeight="1">
      <c r="A6" s="57"/>
      <c r="B6" s="99" t="s">
        <v>263</v>
      </c>
      <c r="C6" s="100" t="s">
        <v>264</v>
      </c>
      <c r="D6" s="93">
        <v>0.59</v>
      </c>
      <c r="E6" s="93">
        <v>0.59</v>
      </c>
      <c r="F6" s="93">
        <v>0.57999999999999996</v>
      </c>
      <c r="G6" s="93">
        <v>0.57999999999999996</v>
      </c>
      <c r="H6" s="93">
        <v>0.57999999999999996</v>
      </c>
      <c r="I6" s="93">
        <v>0.57999999999999996</v>
      </c>
      <c r="J6" s="93">
        <v>0.57999999999999996</v>
      </c>
      <c r="K6" s="94">
        <v>0</v>
      </c>
      <c r="L6" s="91">
        <v>17</v>
      </c>
      <c r="M6" s="92">
        <v>14698072</v>
      </c>
      <c r="N6" s="92">
        <v>8531862.4800000004</v>
      </c>
    </row>
    <row r="7" spans="1:14" ht="15" customHeight="1">
      <c r="A7" s="57"/>
      <c r="B7" s="99" t="s">
        <v>195</v>
      </c>
      <c r="C7" s="100" t="s">
        <v>196</v>
      </c>
      <c r="D7" s="93">
        <v>0.26</v>
      </c>
      <c r="E7" s="93">
        <v>0.26</v>
      </c>
      <c r="F7" s="93">
        <v>0.26</v>
      </c>
      <c r="G7" s="93">
        <v>0.26</v>
      </c>
      <c r="H7" s="93">
        <v>0.25</v>
      </c>
      <c r="I7" s="93">
        <v>0.26</v>
      </c>
      <c r="J7" s="93">
        <v>0.26</v>
      </c>
      <c r="K7" s="94">
        <v>0</v>
      </c>
      <c r="L7" s="91">
        <v>18</v>
      </c>
      <c r="M7" s="92">
        <v>91183521</v>
      </c>
      <c r="N7" s="92">
        <v>23707715.460000001</v>
      </c>
    </row>
    <row r="8" spans="1:14" ht="15" customHeight="1">
      <c r="A8" s="57"/>
      <c r="B8" s="99" t="s">
        <v>279</v>
      </c>
      <c r="C8" s="100" t="s">
        <v>280</v>
      </c>
      <c r="D8" s="93">
        <v>0.32</v>
      </c>
      <c r="E8" s="93">
        <v>0.32</v>
      </c>
      <c r="F8" s="93">
        <v>0.32</v>
      </c>
      <c r="G8" s="93">
        <v>0.32</v>
      </c>
      <c r="H8" s="93">
        <v>0.32</v>
      </c>
      <c r="I8" s="93">
        <v>0.32</v>
      </c>
      <c r="J8" s="93">
        <v>0.32</v>
      </c>
      <c r="K8" s="94">
        <v>0</v>
      </c>
      <c r="L8" s="91">
        <v>28</v>
      </c>
      <c r="M8" s="92">
        <v>141000000</v>
      </c>
      <c r="N8" s="92">
        <v>45120000</v>
      </c>
    </row>
    <row r="9" spans="1:14" ht="15" customHeight="1">
      <c r="A9" s="57"/>
      <c r="B9" s="99" t="s">
        <v>149</v>
      </c>
      <c r="C9" s="100" t="s">
        <v>148</v>
      </c>
      <c r="D9" s="93">
        <v>0.39</v>
      </c>
      <c r="E9" s="93">
        <v>0.4</v>
      </c>
      <c r="F9" s="93">
        <v>0.39</v>
      </c>
      <c r="G9" s="93">
        <v>0.4</v>
      </c>
      <c r="H9" s="93">
        <v>0.39</v>
      </c>
      <c r="I9" s="93">
        <v>0.4</v>
      </c>
      <c r="J9" s="93">
        <v>0.38</v>
      </c>
      <c r="K9" s="94">
        <v>5.26</v>
      </c>
      <c r="L9" s="91">
        <v>103</v>
      </c>
      <c r="M9" s="92">
        <v>120974932</v>
      </c>
      <c r="N9" s="92">
        <v>48328851.100000001</v>
      </c>
    </row>
    <row r="10" spans="1:14" ht="15" customHeight="1">
      <c r="A10" s="57"/>
      <c r="B10" s="99" t="s">
        <v>297</v>
      </c>
      <c r="C10" s="100" t="s">
        <v>298</v>
      </c>
      <c r="D10" s="93">
        <v>1</v>
      </c>
      <c r="E10" s="93">
        <v>1</v>
      </c>
      <c r="F10" s="93">
        <v>0.99</v>
      </c>
      <c r="G10" s="93">
        <v>0.99</v>
      </c>
      <c r="H10" s="93">
        <v>0.99</v>
      </c>
      <c r="I10" s="93">
        <v>0.99</v>
      </c>
      <c r="J10" s="93">
        <v>1</v>
      </c>
      <c r="K10" s="94">
        <v>-1</v>
      </c>
      <c r="L10" s="91">
        <v>28</v>
      </c>
      <c r="M10" s="92">
        <v>4647390</v>
      </c>
      <c r="N10" s="92">
        <v>4614898.3600000003</v>
      </c>
    </row>
    <row r="11" spans="1:14" ht="15" customHeight="1">
      <c r="A11" s="57"/>
      <c r="B11" s="99" t="s">
        <v>121</v>
      </c>
      <c r="C11" s="100" t="s">
        <v>122</v>
      </c>
      <c r="D11" s="93">
        <v>0.08</v>
      </c>
      <c r="E11" s="93">
        <v>0.08</v>
      </c>
      <c r="F11" s="93">
        <v>7.0000000000000007E-2</v>
      </c>
      <c r="G11" s="93">
        <v>7.0000000000000007E-2</v>
      </c>
      <c r="H11" s="93">
        <v>0.08</v>
      </c>
      <c r="I11" s="93">
        <v>7.0000000000000007E-2</v>
      </c>
      <c r="J11" s="93">
        <v>0.08</v>
      </c>
      <c r="K11" s="94">
        <v>-12.5</v>
      </c>
      <c r="L11" s="91">
        <v>2</v>
      </c>
      <c r="M11" s="92">
        <v>4597460</v>
      </c>
      <c r="N11" s="92">
        <v>331722.2</v>
      </c>
    </row>
    <row r="12" spans="1:14" ht="15" customHeight="1">
      <c r="A12" s="57"/>
      <c r="B12" s="99" t="s">
        <v>167</v>
      </c>
      <c r="C12" s="100" t="s">
        <v>168</v>
      </c>
      <c r="D12" s="93">
        <v>2.14</v>
      </c>
      <c r="E12" s="93">
        <v>2.15</v>
      </c>
      <c r="F12" s="93">
        <v>2.13</v>
      </c>
      <c r="G12" s="93">
        <v>2.14</v>
      </c>
      <c r="H12" s="93">
        <v>2.14</v>
      </c>
      <c r="I12" s="93">
        <v>2.14</v>
      </c>
      <c r="J12" s="93">
        <v>2.14</v>
      </c>
      <c r="K12" s="94">
        <v>0</v>
      </c>
      <c r="L12" s="91">
        <v>50</v>
      </c>
      <c r="M12" s="92">
        <v>34133500</v>
      </c>
      <c r="N12" s="92">
        <v>73211669.049999997</v>
      </c>
    </row>
    <row r="13" spans="1:14" ht="15" customHeight="1">
      <c r="A13" s="57"/>
      <c r="B13" s="99" t="s">
        <v>156</v>
      </c>
      <c r="C13" s="100" t="s">
        <v>157</v>
      </c>
      <c r="D13" s="93">
        <v>1</v>
      </c>
      <c r="E13" s="93">
        <v>1</v>
      </c>
      <c r="F13" s="93">
        <v>1</v>
      </c>
      <c r="G13" s="93">
        <v>1</v>
      </c>
      <c r="H13" s="93">
        <v>1</v>
      </c>
      <c r="I13" s="93">
        <v>1</v>
      </c>
      <c r="J13" s="93">
        <v>1</v>
      </c>
      <c r="K13" s="94">
        <v>0</v>
      </c>
      <c r="L13" s="91">
        <v>1</v>
      </c>
      <c r="M13" s="92">
        <v>70109</v>
      </c>
      <c r="N13" s="92">
        <v>70109</v>
      </c>
    </row>
    <row r="14" spans="1:14" ht="15" customHeight="1">
      <c r="A14" s="57"/>
      <c r="B14" s="99" t="s">
        <v>179</v>
      </c>
      <c r="C14" s="100" t="s">
        <v>180</v>
      </c>
      <c r="D14" s="93">
        <v>3.9</v>
      </c>
      <c r="E14" s="93">
        <v>3.94</v>
      </c>
      <c r="F14" s="93">
        <v>3.9</v>
      </c>
      <c r="G14" s="93">
        <v>3.92</v>
      </c>
      <c r="H14" s="93">
        <v>3.87</v>
      </c>
      <c r="I14" s="93">
        <v>3.93</v>
      </c>
      <c r="J14" s="93">
        <v>3.9</v>
      </c>
      <c r="K14" s="94">
        <v>0.77</v>
      </c>
      <c r="L14" s="91">
        <v>68</v>
      </c>
      <c r="M14" s="92">
        <v>12847713</v>
      </c>
      <c r="N14" s="92">
        <v>50348184.32</v>
      </c>
    </row>
    <row r="15" spans="1:14" ht="15" customHeight="1">
      <c r="A15" s="57"/>
      <c r="B15" s="170" t="s">
        <v>86</v>
      </c>
      <c r="C15" s="171"/>
      <c r="D15" s="172"/>
      <c r="E15" s="173"/>
      <c r="F15" s="173"/>
      <c r="G15" s="173"/>
      <c r="H15" s="173"/>
      <c r="I15" s="173"/>
      <c r="J15" s="173"/>
      <c r="K15" s="174"/>
      <c r="L15" s="59">
        <f>SUM(L4:L14)</f>
        <v>385</v>
      </c>
      <c r="M15" s="59">
        <f>SUM(M4:M14)</f>
        <v>442590349</v>
      </c>
      <c r="N15" s="60">
        <f>SUM(N4:N14)</f>
        <v>278214896.83999997</v>
      </c>
    </row>
    <row r="16" spans="1:14" ht="15" customHeight="1">
      <c r="A16" s="57"/>
      <c r="B16" s="167" t="s">
        <v>30</v>
      </c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9"/>
    </row>
    <row r="17" spans="1:14" ht="15" customHeight="1">
      <c r="A17" s="57"/>
      <c r="B17" s="46" t="s">
        <v>187</v>
      </c>
      <c r="C17" s="58" t="s">
        <v>188</v>
      </c>
      <c r="D17" s="62">
        <v>15.75</v>
      </c>
      <c r="E17" s="76">
        <v>15.89</v>
      </c>
      <c r="F17" s="76">
        <v>15.74</v>
      </c>
      <c r="G17" s="76">
        <v>15.75</v>
      </c>
      <c r="H17" s="76">
        <v>15.75</v>
      </c>
      <c r="I17" s="76">
        <v>15.8</v>
      </c>
      <c r="J17" s="76">
        <v>15.75</v>
      </c>
      <c r="K17" s="77">
        <v>0.32</v>
      </c>
      <c r="L17" s="78">
        <v>111</v>
      </c>
      <c r="M17" s="79">
        <v>3181315</v>
      </c>
      <c r="N17" s="79">
        <v>50112494.380000003</v>
      </c>
    </row>
    <row r="18" spans="1:14" ht="15" customHeight="1">
      <c r="A18" s="57"/>
      <c r="B18" s="170" t="s">
        <v>108</v>
      </c>
      <c r="C18" s="171"/>
      <c r="D18" s="172"/>
      <c r="E18" s="173"/>
      <c r="F18" s="173"/>
      <c r="G18" s="173"/>
      <c r="H18" s="173"/>
      <c r="I18" s="173"/>
      <c r="J18" s="173"/>
      <c r="K18" s="174"/>
      <c r="L18" s="61">
        <f>SUM(L17:L17)</f>
        <v>111</v>
      </c>
      <c r="M18" s="59">
        <f>SUM(M17:M17)</f>
        <v>3181315</v>
      </c>
      <c r="N18" s="47">
        <f>SUM(N17:N17)</f>
        <v>50112494.380000003</v>
      </c>
    </row>
    <row r="19" spans="1:14" ht="15" customHeight="1">
      <c r="A19" s="57"/>
      <c r="B19" s="167" t="s">
        <v>91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9"/>
    </row>
    <row r="20" spans="1:14" ht="15" customHeight="1">
      <c r="A20" s="57"/>
      <c r="B20" s="46" t="s">
        <v>169</v>
      </c>
      <c r="C20" s="58" t="s">
        <v>170</v>
      </c>
      <c r="D20" s="76">
        <v>0.92</v>
      </c>
      <c r="E20" s="76">
        <v>0.92</v>
      </c>
      <c r="F20" s="76">
        <v>0.92</v>
      </c>
      <c r="G20" s="76">
        <v>0.92</v>
      </c>
      <c r="H20" s="76">
        <v>0.92</v>
      </c>
      <c r="I20" s="76">
        <v>0.92</v>
      </c>
      <c r="J20" s="76">
        <v>0.92</v>
      </c>
      <c r="K20" s="77">
        <v>0</v>
      </c>
      <c r="L20" s="78">
        <v>9</v>
      </c>
      <c r="M20" s="79">
        <v>16206</v>
      </c>
      <c r="N20" s="79">
        <v>14909.52</v>
      </c>
    </row>
    <row r="21" spans="1:14" ht="15" customHeight="1">
      <c r="A21" s="57"/>
      <c r="B21" s="46" t="s">
        <v>253</v>
      </c>
      <c r="C21" s="58" t="s">
        <v>254</v>
      </c>
      <c r="D21" s="76">
        <v>0.67</v>
      </c>
      <c r="E21" s="93">
        <v>0.67</v>
      </c>
      <c r="F21" s="93">
        <v>0.67</v>
      </c>
      <c r="G21" s="93">
        <v>0.67</v>
      </c>
      <c r="H21" s="93">
        <v>0.67</v>
      </c>
      <c r="I21" s="93">
        <v>0.67</v>
      </c>
      <c r="J21" s="93">
        <v>0.67</v>
      </c>
      <c r="K21" s="94">
        <v>0</v>
      </c>
      <c r="L21" s="91">
        <v>2</v>
      </c>
      <c r="M21" s="92">
        <v>57418</v>
      </c>
      <c r="N21" s="92">
        <v>38470.06</v>
      </c>
    </row>
    <row r="22" spans="1:14" ht="15" customHeight="1">
      <c r="A22" s="57"/>
      <c r="B22" s="170" t="s">
        <v>294</v>
      </c>
      <c r="C22" s="171"/>
      <c r="D22" s="172"/>
      <c r="E22" s="173"/>
      <c r="F22" s="173"/>
      <c r="G22" s="173"/>
      <c r="H22" s="173"/>
      <c r="I22" s="173"/>
      <c r="J22" s="173"/>
      <c r="K22" s="174"/>
      <c r="L22" s="64">
        <f>SUM(L20:L21)</f>
        <v>11</v>
      </c>
      <c r="M22" s="64">
        <f>SUM(M20:M21)</f>
        <v>73624</v>
      </c>
      <c r="N22" s="64">
        <f>SUM(N20:N21)</f>
        <v>53379.58</v>
      </c>
    </row>
    <row r="23" spans="1:14" ht="15" customHeight="1">
      <c r="A23" s="57"/>
      <c r="B23" s="167" t="s">
        <v>81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9"/>
    </row>
    <row r="24" spans="1:14" ht="15" customHeight="1">
      <c r="A24" s="57"/>
      <c r="B24" s="99" t="s">
        <v>138</v>
      </c>
      <c r="C24" s="100" t="s">
        <v>139</v>
      </c>
      <c r="D24" s="93">
        <v>21.78</v>
      </c>
      <c r="E24" s="93">
        <v>22</v>
      </c>
      <c r="F24" s="93">
        <v>21.78</v>
      </c>
      <c r="G24" s="93">
        <v>22</v>
      </c>
      <c r="H24" s="93">
        <v>21.79</v>
      </c>
      <c r="I24" s="93">
        <v>22</v>
      </c>
      <c r="J24" s="93">
        <v>21.78</v>
      </c>
      <c r="K24" s="94">
        <v>1.01</v>
      </c>
      <c r="L24" s="91">
        <v>3</v>
      </c>
      <c r="M24" s="92">
        <v>10111</v>
      </c>
      <c r="N24" s="92">
        <v>222417.58</v>
      </c>
    </row>
    <row r="25" spans="1:14" ht="15" customHeight="1">
      <c r="A25" s="57"/>
      <c r="B25" s="99" t="s">
        <v>132</v>
      </c>
      <c r="C25" s="100" t="s">
        <v>133</v>
      </c>
      <c r="D25" s="93">
        <v>4.58</v>
      </c>
      <c r="E25" s="93">
        <v>4.58</v>
      </c>
      <c r="F25" s="93">
        <v>4.58</v>
      </c>
      <c r="G25" s="93">
        <v>4.58</v>
      </c>
      <c r="H25" s="93">
        <v>4.58</v>
      </c>
      <c r="I25" s="93">
        <v>4.58</v>
      </c>
      <c r="J25" s="93">
        <v>4.58</v>
      </c>
      <c r="K25" s="94">
        <v>0</v>
      </c>
      <c r="L25" s="91">
        <v>1</v>
      </c>
      <c r="M25" s="92">
        <v>586</v>
      </c>
      <c r="N25" s="92">
        <v>2683.88</v>
      </c>
    </row>
    <row r="26" spans="1:14" ht="15" customHeight="1">
      <c r="A26" s="57"/>
      <c r="B26" s="99" t="s">
        <v>299</v>
      </c>
      <c r="C26" s="100" t="s">
        <v>300</v>
      </c>
      <c r="D26" s="93">
        <v>2.9</v>
      </c>
      <c r="E26" s="93">
        <v>2.9</v>
      </c>
      <c r="F26" s="93">
        <v>2.7</v>
      </c>
      <c r="G26" s="93">
        <v>2.8</v>
      </c>
      <c r="H26" s="93">
        <v>2.88</v>
      </c>
      <c r="I26" s="93">
        <v>2.7</v>
      </c>
      <c r="J26" s="93">
        <v>2.9</v>
      </c>
      <c r="K26" s="94">
        <v>-6.9</v>
      </c>
      <c r="L26" s="91">
        <v>30</v>
      </c>
      <c r="M26" s="92">
        <v>2770251</v>
      </c>
      <c r="N26" s="92">
        <v>7757697.0499999998</v>
      </c>
    </row>
    <row r="27" spans="1:14" ht="15" customHeight="1">
      <c r="A27" s="57"/>
      <c r="B27" s="99" t="s">
        <v>126</v>
      </c>
      <c r="C27" s="100" t="s">
        <v>127</v>
      </c>
      <c r="D27" s="93">
        <v>0.5</v>
      </c>
      <c r="E27" s="93">
        <v>0.5</v>
      </c>
      <c r="F27" s="93">
        <v>0.5</v>
      </c>
      <c r="G27" s="93">
        <v>0.5</v>
      </c>
      <c r="H27" s="93">
        <v>0.5</v>
      </c>
      <c r="I27" s="93">
        <v>0.5</v>
      </c>
      <c r="J27" s="93">
        <v>0.5</v>
      </c>
      <c r="K27" s="94">
        <v>0</v>
      </c>
      <c r="L27" s="91">
        <v>1</v>
      </c>
      <c r="M27" s="92">
        <v>1000000</v>
      </c>
      <c r="N27" s="92">
        <v>500000</v>
      </c>
    </row>
    <row r="28" spans="1:14" ht="15" customHeight="1">
      <c r="A28" s="57"/>
      <c r="B28" s="170" t="s">
        <v>87</v>
      </c>
      <c r="C28" s="171"/>
      <c r="D28" s="172"/>
      <c r="E28" s="173"/>
      <c r="F28" s="173"/>
      <c r="G28" s="173"/>
      <c r="H28" s="173"/>
      <c r="I28" s="173"/>
      <c r="J28" s="173"/>
      <c r="K28" s="174"/>
      <c r="L28" s="64">
        <f>SUM(L24:L27)</f>
        <v>35</v>
      </c>
      <c r="M28" s="64">
        <f>SUM(M24:M27)</f>
        <v>3780948</v>
      </c>
      <c r="N28" s="64">
        <f>SUM(N24:N27)</f>
        <v>8482798.5099999998</v>
      </c>
    </row>
    <row r="29" spans="1:14" ht="15" customHeight="1">
      <c r="A29" s="57"/>
      <c r="B29" s="167" t="s">
        <v>82</v>
      </c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9"/>
    </row>
    <row r="30" spans="1:14" ht="15" customHeight="1">
      <c r="A30" s="57"/>
      <c r="B30" s="46" t="s">
        <v>230</v>
      </c>
      <c r="C30" s="58" t="s">
        <v>231</v>
      </c>
      <c r="D30" s="76">
        <v>6.22</v>
      </c>
      <c r="E30" s="76">
        <v>6.22</v>
      </c>
      <c r="F30" s="76">
        <v>6.19</v>
      </c>
      <c r="G30" s="76">
        <v>6.21</v>
      </c>
      <c r="H30" s="76">
        <v>6.22</v>
      </c>
      <c r="I30" s="76">
        <v>6.2</v>
      </c>
      <c r="J30" s="76">
        <v>6.22</v>
      </c>
      <c r="K30" s="77">
        <v>-0.32</v>
      </c>
      <c r="L30" s="78">
        <v>127</v>
      </c>
      <c r="M30" s="79">
        <v>6937970</v>
      </c>
      <c r="N30" s="79">
        <v>43101916.859999999</v>
      </c>
    </row>
    <row r="31" spans="1:14" ht="15" customHeight="1">
      <c r="A31" s="57"/>
      <c r="B31" s="46" t="s">
        <v>214</v>
      </c>
      <c r="C31" s="58" t="s">
        <v>213</v>
      </c>
      <c r="D31" s="76">
        <v>2.25</v>
      </c>
      <c r="E31" s="76">
        <v>2.25</v>
      </c>
      <c r="F31" s="76">
        <v>2.2400000000000002</v>
      </c>
      <c r="G31" s="76">
        <v>2.2400000000000002</v>
      </c>
      <c r="H31" s="76">
        <v>2.0699999999999998</v>
      </c>
      <c r="I31" s="76">
        <v>2.2400000000000002</v>
      </c>
      <c r="J31" s="76">
        <v>2.25</v>
      </c>
      <c r="K31" s="77">
        <v>-0.44</v>
      </c>
      <c r="L31" s="78">
        <v>11</v>
      </c>
      <c r="M31" s="79">
        <v>470975</v>
      </c>
      <c r="N31" s="79">
        <v>1055693.75</v>
      </c>
    </row>
    <row r="32" spans="1:14" ht="15" customHeight="1">
      <c r="A32" s="57"/>
      <c r="B32" s="99" t="s">
        <v>185</v>
      </c>
      <c r="C32" s="100" t="s">
        <v>186</v>
      </c>
      <c r="D32" s="76">
        <v>24.64</v>
      </c>
      <c r="E32" s="93">
        <v>24.64</v>
      </c>
      <c r="F32" s="93">
        <v>24.5</v>
      </c>
      <c r="G32" s="93">
        <v>24.53</v>
      </c>
      <c r="H32" s="93">
        <v>24.68</v>
      </c>
      <c r="I32" s="93">
        <v>24.5</v>
      </c>
      <c r="J32" s="93">
        <v>24.64</v>
      </c>
      <c r="K32" s="94">
        <v>-0.56999999999999995</v>
      </c>
      <c r="L32" s="91">
        <v>6</v>
      </c>
      <c r="M32" s="92">
        <v>1848</v>
      </c>
      <c r="N32" s="92">
        <v>45324.72</v>
      </c>
    </row>
    <row r="33" spans="1:14" ht="15" customHeight="1">
      <c r="A33" s="57"/>
      <c r="B33" s="46" t="s">
        <v>130</v>
      </c>
      <c r="C33" s="58" t="s">
        <v>131</v>
      </c>
      <c r="D33" s="76">
        <v>2.62</v>
      </c>
      <c r="E33" s="93">
        <v>2.7</v>
      </c>
      <c r="F33" s="93">
        <v>2.62</v>
      </c>
      <c r="G33" s="93">
        <v>2.65</v>
      </c>
      <c r="H33" s="93">
        <v>2.68</v>
      </c>
      <c r="I33" s="93">
        <v>2.7</v>
      </c>
      <c r="J33" s="93">
        <v>2.69</v>
      </c>
      <c r="K33" s="94">
        <v>0.37</v>
      </c>
      <c r="L33" s="91">
        <v>3</v>
      </c>
      <c r="M33" s="92">
        <v>218182</v>
      </c>
      <c r="N33" s="92">
        <v>578691.4</v>
      </c>
    </row>
    <row r="34" spans="1:14" ht="15" customHeight="1">
      <c r="A34" s="57"/>
      <c r="B34" s="46" t="s">
        <v>238</v>
      </c>
      <c r="C34" s="58" t="s">
        <v>239</v>
      </c>
      <c r="D34" s="76">
        <v>2.25</v>
      </c>
      <c r="E34" s="93">
        <v>2.25</v>
      </c>
      <c r="F34" s="93">
        <v>2.25</v>
      </c>
      <c r="G34" s="93">
        <v>2.25</v>
      </c>
      <c r="H34" s="93">
        <v>2.25</v>
      </c>
      <c r="I34" s="93">
        <v>2.25</v>
      </c>
      <c r="J34" s="93">
        <v>2.25</v>
      </c>
      <c r="K34" s="94">
        <v>0</v>
      </c>
      <c r="L34" s="91">
        <v>9</v>
      </c>
      <c r="M34" s="92">
        <v>1570159</v>
      </c>
      <c r="N34" s="92">
        <v>3532857.75</v>
      </c>
    </row>
    <row r="35" spans="1:14" ht="15" customHeight="1">
      <c r="A35" s="57"/>
      <c r="B35" s="46" t="s">
        <v>128</v>
      </c>
      <c r="C35" s="58" t="s">
        <v>129</v>
      </c>
      <c r="D35" s="76">
        <v>7.5</v>
      </c>
      <c r="E35" s="76">
        <v>7.5</v>
      </c>
      <c r="F35" s="76">
        <v>7.4</v>
      </c>
      <c r="G35" s="76">
        <v>7.42</v>
      </c>
      <c r="H35" s="76">
        <v>8</v>
      </c>
      <c r="I35" s="76">
        <v>7.4</v>
      </c>
      <c r="J35" s="76">
        <v>8</v>
      </c>
      <c r="K35" s="77">
        <v>-7.5</v>
      </c>
      <c r="L35" s="78">
        <v>7</v>
      </c>
      <c r="M35" s="79">
        <v>296000</v>
      </c>
      <c r="N35" s="79">
        <v>2197500</v>
      </c>
    </row>
    <row r="36" spans="1:14" ht="15" customHeight="1">
      <c r="A36" s="57"/>
      <c r="B36" s="170" t="s">
        <v>88</v>
      </c>
      <c r="C36" s="171"/>
      <c r="D36" s="172"/>
      <c r="E36" s="173"/>
      <c r="F36" s="173"/>
      <c r="G36" s="173"/>
      <c r="H36" s="173"/>
      <c r="I36" s="173"/>
      <c r="J36" s="173"/>
      <c r="K36" s="174"/>
      <c r="L36" s="64">
        <f>SUM(L30:L35)</f>
        <v>163</v>
      </c>
      <c r="M36" s="64">
        <f>SUM(M30:M35)</f>
        <v>9495134</v>
      </c>
      <c r="N36" s="64">
        <f>SUM(N30:N35)</f>
        <v>50511984.479999997</v>
      </c>
    </row>
    <row r="37" spans="1:14" ht="15" customHeight="1">
      <c r="A37" s="57"/>
      <c r="B37" s="167" t="s">
        <v>31</v>
      </c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9"/>
    </row>
    <row r="38" spans="1:14" ht="15" customHeight="1">
      <c r="A38" s="57"/>
      <c r="B38" s="46" t="s">
        <v>281</v>
      </c>
      <c r="C38" s="58" t="s">
        <v>282</v>
      </c>
      <c r="D38" s="76">
        <v>12.25</v>
      </c>
      <c r="E38" s="76">
        <v>12.25</v>
      </c>
      <c r="F38" s="76">
        <v>12.25</v>
      </c>
      <c r="G38" s="76">
        <v>12.25</v>
      </c>
      <c r="H38" s="76">
        <v>12.2</v>
      </c>
      <c r="I38" s="76">
        <v>12.25</v>
      </c>
      <c r="J38" s="76">
        <v>12.21</v>
      </c>
      <c r="K38" s="77">
        <v>0.33</v>
      </c>
      <c r="L38" s="78">
        <v>2</v>
      </c>
      <c r="M38" s="79">
        <v>500000</v>
      </c>
      <c r="N38" s="79">
        <v>6125000</v>
      </c>
    </row>
    <row r="39" spans="1:14" ht="15" customHeight="1">
      <c r="A39" s="57"/>
      <c r="B39" s="170" t="s">
        <v>89</v>
      </c>
      <c r="C39" s="171"/>
      <c r="D39" s="172"/>
      <c r="E39" s="173"/>
      <c r="F39" s="173"/>
      <c r="G39" s="173"/>
      <c r="H39" s="173"/>
      <c r="I39" s="173"/>
      <c r="J39" s="173"/>
      <c r="K39" s="174"/>
      <c r="L39" s="63">
        <f>SUM(L38)</f>
        <v>2</v>
      </c>
      <c r="M39" s="60">
        <f>SUM(M38)</f>
        <v>500000</v>
      </c>
      <c r="N39" s="60">
        <f>SUM(N38)</f>
        <v>6125000</v>
      </c>
    </row>
    <row r="40" spans="1:14" ht="15" customHeight="1">
      <c r="A40" s="57"/>
      <c r="B40" s="167" t="s">
        <v>83</v>
      </c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9"/>
    </row>
    <row r="41" spans="1:14" ht="15" customHeight="1">
      <c r="A41" s="57"/>
      <c r="B41" s="46" t="s">
        <v>309</v>
      </c>
      <c r="C41" s="58" t="s">
        <v>310</v>
      </c>
      <c r="D41" s="76">
        <v>4.78</v>
      </c>
      <c r="E41" s="76">
        <v>4.78</v>
      </c>
      <c r="F41" s="76">
        <v>4.78</v>
      </c>
      <c r="G41" s="76">
        <v>4.78</v>
      </c>
      <c r="H41" s="76">
        <v>4.8</v>
      </c>
      <c r="I41" s="76">
        <v>4.78</v>
      </c>
      <c r="J41" s="76">
        <v>4.8</v>
      </c>
      <c r="K41" s="77">
        <v>-0.41666666666665408</v>
      </c>
      <c r="L41" s="78">
        <v>8</v>
      </c>
      <c r="M41" s="79">
        <v>175299</v>
      </c>
      <c r="N41" s="79">
        <v>837929.22</v>
      </c>
    </row>
    <row r="42" spans="1:14" ht="15" customHeight="1">
      <c r="A42" s="57"/>
      <c r="B42" s="170" t="s">
        <v>240</v>
      </c>
      <c r="C42" s="171"/>
      <c r="D42" s="172"/>
      <c r="E42" s="173"/>
      <c r="F42" s="173"/>
      <c r="G42" s="173"/>
      <c r="H42" s="173"/>
      <c r="I42" s="173"/>
      <c r="J42" s="173"/>
      <c r="K42" s="174"/>
      <c r="L42" s="63">
        <f>L41</f>
        <v>8</v>
      </c>
      <c r="M42" s="63">
        <f t="shared" ref="M42:N42" si="0">M41</f>
        <v>175299</v>
      </c>
      <c r="N42" s="63">
        <f t="shared" si="0"/>
        <v>837929.22</v>
      </c>
    </row>
    <row r="43" spans="1:14" s="51" customFormat="1" ht="15" customHeight="1">
      <c r="B43" s="65" t="s">
        <v>32</v>
      </c>
      <c r="C43" s="161"/>
      <c r="D43" s="162"/>
      <c r="E43" s="162"/>
      <c r="F43" s="162"/>
      <c r="G43" s="162"/>
      <c r="H43" s="162"/>
      <c r="I43" s="162"/>
      <c r="J43" s="162"/>
      <c r="K43" s="163"/>
      <c r="L43" s="66">
        <f>L39+L36+L28+L18+L15+L22+L42</f>
        <v>715</v>
      </c>
      <c r="M43" s="66">
        <f>M39+M36+M28+M18+M15+M22+M42</f>
        <v>459796669</v>
      </c>
      <c r="N43" s="66">
        <f>N39+N36+N28+N18+N15+N22+N42</f>
        <v>394338483.00999999</v>
      </c>
    </row>
    <row r="44" spans="1:14" s="51" customFormat="1" ht="37.5" customHeight="1">
      <c r="A44" s="50"/>
      <c r="B44" s="164" t="s">
        <v>307</v>
      </c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6"/>
    </row>
    <row r="45" spans="1:14" s="51" customFormat="1" ht="48" customHeight="1">
      <c r="B45" s="52" t="s">
        <v>15</v>
      </c>
      <c r="C45" s="53" t="s">
        <v>20</v>
      </c>
      <c r="D45" s="53" t="s">
        <v>21</v>
      </c>
      <c r="E45" s="53" t="s">
        <v>22</v>
      </c>
      <c r="F45" s="53" t="s">
        <v>23</v>
      </c>
      <c r="G45" s="53" t="s">
        <v>24</v>
      </c>
      <c r="H45" s="53" t="s">
        <v>25</v>
      </c>
      <c r="I45" s="53" t="s">
        <v>19</v>
      </c>
      <c r="J45" s="53" t="s">
        <v>26</v>
      </c>
      <c r="K45" s="54" t="s">
        <v>27</v>
      </c>
      <c r="L45" s="55" t="s">
        <v>28</v>
      </c>
      <c r="M45" s="55" t="s">
        <v>18</v>
      </c>
      <c r="N45" s="56" t="s">
        <v>7</v>
      </c>
    </row>
    <row r="46" spans="1:14" ht="17.100000000000001" customHeight="1">
      <c r="A46" s="57"/>
      <c r="B46" s="167" t="s">
        <v>29</v>
      </c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9"/>
    </row>
    <row r="47" spans="1:14" ht="17.100000000000001" customHeight="1">
      <c r="A47" s="57"/>
      <c r="B47" s="99" t="s">
        <v>284</v>
      </c>
      <c r="C47" s="100" t="s">
        <v>285</v>
      </c>
      <c r="D47" s="93">
        <v>0.51</v>
      </c>
      <c r="E47" s="93">
        <v>0.52</v>
      </c>
      <c r="F47" s="93">
        <v>0.51</v>
      </c>
      <c r="G47" s="93">
        <v>0.51</v>
      </c>
      <c r="H47" s="93">
        <v>0.51</v>
      </c>
      <c r="I47" s="93">
        <v>0.52</v>
      </c>
      <c r="J47" s="93">
        <v>0.51</v>
      </c>
      <c r="K47" s="94">
        <v>1.96</v>
      </c>
      <c r="L47" s="91">
        <v>273</v>
      </c>
      <c r="M47" s="92">
        <v>228588378</v>
      </c>
      <c r="N47" s="92">
        <v>116965806.56</v>
      </c>
    </row>
    <row r="48" spans="1:14" ht="17.100000000000001" customHeight="1">
      <c r="A48" s="57"/>
      <c r="B48" s="170" t="s">
        <v>86</v>
      </c>
      <c r="C48" s="171"/>
      <c r="D48" s="172"/>
      <c r="E48" s="173"/>
      <c r="F48" s="173"/>
      <c r="G48" s="173"/>
      <c r="H48" s="173"/>
      <c r="I48" s="173"/>
      <c r="J48" s="173"/>
      <c r="K48" s="174"/>
      <c r="L48" s="59">
        <f>SUM(L47:L47)</f>
        <v>273</v>
      </c>
      <c r="M48" s="59">
        <f>SUM(M47:M47)</f>
        <v>228588378</v>
      </c>
      <c r="N48" s="60">
        <f>SUM(N47:N47)</f>
        <v>116965806.56</v>
      </c>
    </row>
    <row r="49" spans="1:14" ht="17.100000000000001" customHeight="1">
      <c r="A49" s="57"/>
      <c r="B49" s="167" t="s">
        <v>81</v>
      </c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9"/>
    </row>
    <row r="50" spans="1:14" ht="17.100000000000001" customHeight="1">
      <c r="A50" s="57"/>
      <c r="B50" s="99" t="s">
        <v>33</v>
      </c>
      <c r="C50" s="100" t="s">
        <v>34</v>
      </c>
      <c r="D50" s="93">
        <v>1.55</v>
      </c>
      <c r="E50" s="93">
        <v>1.9</v>
      </c>
      <c r="F50" s="93">
        <v>1.55</v>
      </c>
      <c r="G50" s="93">
        <v>1.65</v>
      </c>
      <c r="H50" s="93">
        <v>1.55</v>
      </c>
      <c r="I50" s="93">
        <v>1.7</v>
      </c>
      <c r="J50" s="93">
        <v>1.55</v>
      </c>
      <c r="K50" s="94">
        <v>9.68</v>
      </c>
      <c r="L50" s="91">
        <v>13</v>
      </c>
      <c r="M50" s="92">
        <v>400000</v>
      </c>
      <c r="N50" s="92">
        <v>660897.05000000005</v>
      </c>
    </row>
    <row r="51" spans="1:14" ht="17.100000000000001" customHeight="1">
      <c r="A51" s="57"/>
      <c r="B51" s="170" t="s">
        <v>87</v>
      </c>
      <c r="C51" s="171"/>
      <c r="D51" s="172"/>
      <c r="E51" s="173"/>
      <c r="F51" s="173"/>
      <c r="G51" s="173"/>
      <c r="H51" s="173"/>
      <c r="I51" s="173"/>
      <c r="J51" s="173"/>
      <c r="K51" s="174"/>
      <c r="L51" s="64">
        <f>SUM(L49:L50)</f>
        <v>13</v>
      </c>
      <c r="M51" s="64">
        <f>SUM(M49:M50)</f>
        <v>400000</v>
      </c>
      <c r="N51" s="64">
        <f>SUM(N49:N50)</f>
        <v>660897.05000000005</v>
      </c>
    </row>
    <row r="52" spans="1:14" ht="17.100000000000001" customHeight="1">
      <c r="A52" s="57"/>
      <c r="B52" s="167" t="s">
        <v>82</v>
      </c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9"/>
    </row>
    <row r="53" spans="1:14" ht="17.100000000000001" customHeight="1">
      <c r="A53" s="57"/>
      <c r="B53" s="46" t="s">
        <v>35</v>
      </c>
      <c r="C53" s="58" t="s">
        <v>36</v>
      </c>
      <c r="D53" s="93">
        <v>2.82</v>
      </c>
      <c r="E53" s="93">
        <v>2.9</v>
      </c>
      <c r="F53" s="93">
        <v>2.82</v>
      </c>
      <c r="G53" s="93">
        <v>2.9</v>
      </c>
      <c r="H53" s="93">
        <v>2.82</v>
      </c>
      <c r="I53" s="93">
        <v>2.9</v>
      </c>
      <c r="J53" s="93">
        <v>2.82</v>
      </c>
      <c r="K53" s="94">
        <v>2.84</v>
      </c>
      <c r="L53" s="91">
        <v>2</v>
      </c>
      <c r="M53" s="92">
        <v>150962</v>
      </c>
      <c r="N53" s="92">
        <v>437712.84</v>
      </c>
    </row>
    <row r="54" spans="1:14" ht="17.100000000000001" customHeight="1">
      <c r="A54" s="57"/>
      <c r="B54" s="170" t="s">
        <v>88</v>
      </c>
      <c r="C54" s="171"/>
      <c r="D54" s="172"/>
      <c r="E54" s="173"/>
      <c r="F54" s="173"/>
      <c r="G54" s="173"/>
      <c r="H54" s="173"/>
      <c r="I54" s="173"/>
      <c r="J54" s="173"/>
      <c r="K54" s="174"/>
      <c r="L54" s="64">
        <f>SUM(L53:L53)</f>
        <v>2</v>
      </c>
      <c r="M54" s="64">
        <f>SUM(M53:M53)</f>
        <v>150962</v>
      </c>
      <c r="N54" s="64">
        <f>SUM(N53:N53)</f>
        <v>437712.84</v>
      </c>
    </row>
    <row r="55" spans="1:14" s="51" customFormat="1" ht="17.100000000000001" customHeight="1">
      <c r="B55" s="65" t="s">
        <v>113</v>
      </c>
      <c r="C55" s="161"/>
      <c r="D55" s="162"/>
      <c r="E55" s="162"/>
      <c r="F55" s="162"/>
      <c r="G55" s="162"/>
      <c r="H55" s="162"/>
      <c r="I55" s="162"/>
      <c r="J55" s="162"/>
      <c r="K55" s="163"/>
      <c r="L55" s="66">
        <f>L54+L48+L51</f>
        <v>288</v>
      </c>
      <c r="M55" s="66">
        <f>M54+M48+M51</f>
        <v>229139340</v>
      </c>
      <c r="N55" s="66">
        <f>N54+N48+N51</f>
        <v>118064416.45</v>
      </c>
    </row>
    <row r="56" spans="1:14" s="51" customFormat="1" ht="37.5" customHeight="1">
      <c r="A56" s="50"/>
      <c r="B56" s="164" t="s">
        <v>308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6"/>
    </row>
    <row r="57" spans="1:14" s="51" customFormat="1" ht="44.25" customHeight="1">
      <c r="B57" s="52" t="s">
        <v>15</v>
      </c>
      <c r="C57" s="53" t="s">
        <v>20</v>
      </c>
      <c r="D57" s="53" t="s">
        <v>21</v>
      </c>
      <c r="E57" s="53" t="s">
        <v>22</v>
      </c>
      <c r="F57" s="53" t="s">
        <v>23</v>
      </c>
      <c r="G57" s="53" t="s">
        <v>24</v>
      </c>
      <c r="H57" s="53" t="s">
        <v>25</v>
      </c>
      <c r="I57" s="53" t="s">
        <v>19</v>
      </c>
      <c r="J57" s="53" t="s">
        <v>26</v>
      </c>
      <c r="K57" s="54" t="s">
        <v>27</v>
      </c>
      <c r="L57" s="55" t="s">
        <v>28</v>
      </c>
      <c r="M57" s="55" t="s">
        <v>18</v>
      </c>
      <c r="N57" s="56" t="s">
        <v>7</v>
      </c>
    </row>
    <row r="58" spans="1:14" ht="17.100000000000001" customHeight="1">
      <c r="A58" s="57"/>
      <c r="B58" s="167" t="s">
        <v>81</v>
      </c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9"/>
    </row>
    <row r="59" spans="1:14" ht="17.100000000000001" customHeight="1">
      <c r="A59" s="57"/>
      <c r="B59" s="87" t="s">
        <v>84</v>
      </c>
      <c r="C59" s="88" t="s">
        <v>42</v>
      </c>
      <c r="D59" s="93">
        <v>1.39</v>
      </c>
      <c r="E59" s="93">
        <v>1.39</v>
      </c>
      <c r="F59" s="93">
        <v>1.39</v>
      </c>
      <c r="G59" s="93">
        <v>1.39</v>
      </c>
      <c r="H59" s="93">
        <v>1.4</v>
      </c>
      <c r="I59" s="93">
        <v>1.39</v>
      </c>
      <c r="J59" s="93">
        <v>1.4</v>
      </c>
      <c r="K59" s="94">
        <v>-0.71</v>
      </c>
      <c r="L59" s="91">
        <v>3</v>
      </c>
      <c r="M59" s="92">
        <v>58572</v>
      </c>
      <c r="N59" s="92">
        <v>81415.08</v>
      </c>
    </row>
    <row r="60" spans="1:14" ht="17.100000000000001" customHeight="1">
      <c r="A60" s="57"/>
      <c r="B60" s="170" t="s">
        <v>87</v>
      </c>
      <c r="C60" s="171"/>
      <c r="D60" s="172"/>
      <c r="E60" s="173"/>
      <c r="F60" s="173"/>
      <c r="G60" s="173"/>
      <c r="H60" s="173"/>
      <c r="I60" s="173"/>
      <c r="J60" s="173"/>
      <c r="K60" s="174"/>
      <c r="L60" s="64">
        <f>SUM(L59:L59)</f>
        <v>3</v>
      </c>
      <c r="M60" s="64">
        <f>SUM(M59:M59)</f>
        <v>58572</v>
      </c>
      <c r="N60" s="64">
        <f>SUM(N59:N59)</f>
        <v>81415.08</v>
      </c>
    </row>
    <row r="61" spans="1:14" ht="17.100000000000001" customHeight="1">
      <c r="A61" s="57"/>
      <c r="B61" s="167" t="s">
        <v>82</v>
      </c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9"/>
    </row>
    <row r="62" spans="1:14" ht="17.100000000000001" customHeight="1">
      <c r="A62" s="57"/>
      <c r="B62" s="87" t="s">
        <v>175</v>
      </c>
      <c r="C62" s="88" t="s">
        <v>176</v>
      </c>
      <c r="D62" s="93">
        <v>1.45</v>
      </c>
      <c r="E62" s="93">
        <v>1.45</v>
      </c>
      <c r="F62" s="93">
        <v>1.45</v>
      </c>
      <c r="G62" s="93">
        <v>1.45</v>
      </c>
      <c r="H62" s="93">
        <v>1.42</v>
      </c>
      <c r="I62" s="93">
        <v>1.45</v>
      </c>
      <c r="J62" s="93">
        <v>1.42</v>
      </c>
      <c r="K62" s="94">
        <v>2.11</v>
      </c>
      <c r="L62" s="91">
        <v>2</v>
      </c>
      <c r="M62" s="92">
        <v>310275</v>
      </c>
      <c r="N62" s="92">
        <v>449898.75</v>
      </c>
    </row>
    <row r="63" spans="1:14" ht="17.100000000000001" customHeight="1">
      <c r="A63" s="57"/>
      <c r="B63" s="87" t="s">
        <v>123</v>
      </c>
      <c r="C63" s="88" t="s">
        <v>124</v>
      </c>
      <c r="D63" s="93">
        <v>1.4</v>
      </c>
      <c r="E63" s="93">
        <v>1.4</v>
      </c>
      <c r="F63" s="93">
        <v>1.4</v>
      </c>
      <c r="G63" s="93">
        <v>1.4</v>
      </c>
      <c r="H63" s="93">
        <v>1.4</v>
      </c>
      <c r="I63" s="93">
        <v>1.4</v>
      </c>
      <c r="J63" s="93">
        <v>1.4</v>
      </c>
      <c r="K63" s="94">
        <v>0</v>
      </c>
      <c r="L63" s="91">
        <v>4</v>
      </c>
      <c r="M63" s="92">
        <v>200710</v>
      </c>
      <c r="N63" s="92">
        <v>280994</v>
      </c>
    </row>
    <row r="64" spans="1:14" ht="17.100000000000001" customHeight="1">
      <c r="A64" s="57"/>
      <c r="B64" s="87" t="s">
        <v>216</v>
      </c>
      <c r="C64" s="88" t="s">
        <v>215</v>
      </c>
      <c r="D64" s="93">
        <v>1.85</v>
      </c>
      <c r="E64" s="93">
        <v>1.85</v>
      </c>
      <c r="F64" s="93">
        <v>1.85</v>
      </c>
      <c r="G64" s="93">
        <v>1.85</v>
      </c>
      <c r="H64" s="93">
        <v>1.85</v>
      </c>
      <c r="I64" s="93">
        <v>1.85</v>
      </c>
      <c r="J64" s="93">
        <v>1.85</v>
      </c>
      <c r="K64" s="94">
        <v>0</v>
      </c>
      <c r="L64" s="91">
        <v>5</v>
      </c>
      <c r="M64" s="92">
        <v>224750</v>
      </c>
      <c r="N64" s="92">
        <v>415787.5</v>
      </c>
    </row>
    <row r="65" spans="1:14" ht="17.100000000000001" customHeight="1">
      <c r="A65" s="57"/>
      <c r="B65" s="87" t="s">
        <v>144</v>
      </c>
      <c r="C65" s="88" t="s">
        <v>145</v>
      </c>
      <c r="D65" s="93">
        <v>1.86</v>
      </c>
      <c r="E65" s="93">
        <v>1.86</v>
      </c>
      <c r="F65" s="93">
        <v>1.86</v>
      </c>
      <c r="G65" s="93">
        <v>1.86</v>
      </c>
      <c r="H65" s="93">
        <v>1.86</v>
      </c>
      <c r="I65" s="93">
        <v>1.86</v>
      </c>
      <c r="J65" s="93">
        <v>1.86</v>
      </c>
      <c r="K65" s="94">
        <v>0</v>
      </c>
      <c r="L65" s="91">
        <v>2</v>
      </c>
      <c r="M65" s="92">
        <v>1506</v>
      </c>
      <c r="N65" s="92">
        <v>2801.16</v>
      </c>
    </row>
    <row r="66" spans="1:14" ht="17.100000000000001" customHeight="1">
      <c r="A66" s="57"/>
      <c r="B66" s="87" t="s">
        <v>38</v>
      </c>
      <c r="C66" s="88" t="s">
        <v>39</v>
      </c>
      <c r="D66" s="93">
        <v>1.32</v>
      </c>
      <c r="E66" s="93">
        <v>1.32</v>
      </c>
      <c r="F66" s="93">
        <v>1.29</v>
      </c>
      <c r="G66" s="93">
        <v>1.3</v>
      </c>
      <c r="H66" s="93">
        <v>1.32</v>
      </c>
      <c r="I66" s="93">
        <v>1.29</v>
      </c>
      <c r="J66" s="93">
        <v>1.32</v>
      </c>
      <c r="K66" s="94">
        <v>-2.27</v>
      </c>
      <c r="L66" s="91">
        <v>13</v>
      </c>
      <c r="M66" s="92">
        <v>1500247</v>
      </c>
      <c r="N66" s="92">
        <v>1945431.58</v>
      </c>
    </row>
    <row r="67" spans="1:14" ht="17.100000000000001" customHeight="1">
      <c r="A67" s="57"/>
      <c r="B67" s="170" t="s">
        <v>88</v>
      </c>
      <c r="C67" s="171"/>
      <c r="D67" s="172"/>
      <c r="E67" s="173"/>
      <c r="F67" s="173"/>
      <c r="G67" s="173"/>
      <c r="H67" s="173"/>
      <c r="I67" s="173"/>
      <c r="J67" s="173"/>
      <c r="K67" s="174"/>
      <c r="L67" s="64">
        <f>SUM(L62:L66)</f>
        <v>26</v>
      </c>
      <c r="M67" s="64">
        <f>SUM(M62:M66)</f>
        <v>2237488</v>
      </c>
      <c r="N67" s="64">
        <f>SUM(N62:N66)</f>
        <v>3094912.99</v>
      </c>
    </row>
    <row r="68" spans="1:14" ht="17.100000000000001" customHeight="1">
      <c r="A68" s="57"/>
      <c r="B68" s="167" t="s">
        <v>31</v>
      </c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9"/>
    </row>
    <row r="69" spans="1:14" ht="17.100000000000001" customHeight="1">
      <c r="A69" s="57"/>
      <c r="B69" s="87" t="s">
        <v>158</v>
      </c>
      <c r="C69" s="88" t="s">
        <v>159</v>
      </c>
      <c r="D69" s="93">
        <v>19.2</v>
      </c>
      <c r="E69" s="93">
        <v>19.84</v>
      </c>
      <c r="F69" s="93">
        <v>19.2</v>
      </c>
      <c r="G69" s="93">
        <v>19.579999999999998</v>
      </c>
      <c r="H69" s="93">
        <v>19.12</v>
      </c>
      <c r="I69" s="93">
        <v>19.8</v>
      </c>
      <c r="J69" s="93">
        <v>19.2</v>
      </c>
      <c r="K69" s="94">
        <v>3.13</v>
      </c>
      <c r="L69" s="91">
        <v>43</v>
      </c>
      <c r="M69" s="92">
        <v>1511245</v>
      </c>
      <c r="N69" s="92">
        <v>29592108.960000001</v>
      </c>
    </row>
    <row r="70" spans="1:14" ht="17.100000000000001" customHeight="1">
      <c r="A70" s="57"/>
      <c r="B70" s="170" t="s">
        <v>89</v>
      </c>
      <c r="C70" s="171"/>
      <c r="D70" s="172"/>
      <c r="E70" s="173"/>
      <c r="F70" s="173"/>
      <c r="G70" s="173"/>
      <c r="H70" s="173"/>
      <c r="I70" s="173"/>
      <c r="J70" s="173"/>
      <c r="K70" s="174"/>
      <c r="L70" s="64">
        <f>SUM(L69:L69)</f>
        <v>43</v>
      </c>
      <c r="M70" s="64">
        <f>SUM(M69:M69)</f>
        <v>1511245</v>
      </c>
      <c r="N70" s="64">
        <f>SUM(N69:N69)</f>
        <v>29592108.960000001</v>
      </c>
    </row>
    <row r="71" spans="1:14" ht="17.100000000000001" customHeight="1">
      <c r="A71" s="57"/>
      <c r="B71" s="167" t="s">
        <v>83</v>
      </c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9"/>
    </row>
    <row r="72" spans="1:14" ht="17.100000000000001" customHeight="1">
      <c r="A72" s="57"/>
      <c r="B72" s="99" t="s">
        <v>247</v>
      </c>
      <c r="C72" s="100" t="s">
        <v>248</v>
      </c>
      <c r="D72" s="76">
        <v>5.65</v>
      </c>
      <c r="E72" s="76">
        <v>5.69</v>
      </c>
      <c r="F72" s="76">
        <v>5.63</v>
      </c>
      <c r="G72" s="76">
        <v>5.65</v>
      </c>
      <c r="H72" s="76">
        <v>5.65</v>
      </c>
      <c r="I72" s="76">
        <v>5.63</v>
      </c>
      <c r="J72" s="76">
        <v>5.65</v>
      </c>
      <c r="K72" s="77">
        <v>-0.35</v>
      </c>
      <c r="L72" s="78">
        <v>59</v>
      </c>
      <c r="M72" s="79">
        <v>5143187</v>
      </c>
      <c r="N72" s="79">
        <v>29081751.93</v>
      </c>
    </row>
    <row r="73" spans="1:14" ht="17.100000000000001" customHeight="1">
      <c r="A73" s="57"/>
      <c r="B73" s="170" t="s">
        <v>240</v>
      </c>
      <c r="C73" s="171"/>
      <c r="D73" s="172"/>
      <c r="E73" s="173"/>
      <c r="F73" s="173"/>
      <c r="G73" s="173"/>
      <c r="H73" s="173"/>
      <c r="I73" s="173"/>
      <c r="J73" s="173"/>
      <c r="K73" s="174"/>
      <c r="L73" s="63">
        <f>SUM(L72)</f>
        <v>59</v>
      </c>
      <c r="M73" s="60">
        <f>SUM(M72)</f>
        <v>5143187</v>
      </c>
      <c r="N73" s="60">
        <f>SUM(N72)</f>
        <v>29081751.93</v>
      </c>
    </row>
    <row r="74" spans="1:14" s="51" customFormat="1" ht="17.100000000000001" customHeight="1">
      <c r="B74" s="65" t="s">
        <v>69</v>
      </c>
      <c r="C74" s="161"/>
      <c r="D74" s="162"/>
      <c r="E74" s="162"/>
      <c r="F74" s="162"/>
      <c r="G74" s="162"/>
      <c r="H74" s="162"/>
      <c r="I74" s="162"/>
      <c r="J74" s="162"/>
      <c r="K74" s="163"/>
      <c r="L74" s="66">
        <f>L67+L70+L73+L60</f>
        <v>131</v>
      </c>
      <c r="M74" s="66">
        <f>M67+M70+M73+M60</f>
        <v>8950492</v>
      </c>
      <c r="N74" s="66">
        <f>N67+N70+N73+N60</f>
        <v>61850188.960000001</v>
      </c>
    </row>
    <row r="75" spans="1:14" s="51" customFormat="1" ht="17.100000000000001" customHeight="1">
      <c r="B75" s="65" t="s">
        <v>40</v>
      </c>
      <c r="C75" s="161"/>
      <c r="D75" s="162"/>
      <c r="E75" s="162"/>
      <c r="F75" s="162"/>
      <c r="G75" s="162"/>
      <c r="H75" s="162"/>
      <c r="I75" s="162"/>
      <c r="J75" s="162"/>
      <c r="K75" s="163"/>
      <c r="L75" s="66">
        <f>L74+L55+L43</f>
        <v>1134</v>
      </c>
      <c r="M75" s="66">
        <f>M74+M55+M43</f>
        <v>697886501</v>
      </c>
      <c r="N75" s="66">
        <f>N74+N55+N43</f>
        <v>574253088.41999996</v>
      </c>
    </row>
    <row r="76" spans="1:14" ht="12.95" customHeight="1">
      <c r="A76" s="57"/>
      <c r="N76" s="70"/>
    </row>
    <row r="77" spans="1:14" s="51" customFormat="1" ht="18.75" customHeight="1">
      <c r="B77" s="57"/>
      <c r="C77" s="67"/>
      <c r="D77" s="57"/>
      <c r="E77" s="57"/>
      <c r="F77" s="57"/>
      <c r="G77" s="57"/>
      <c r="H77" s="57"/>
      <c r="I77" s="57"/>
      <c r="J77" s="68"/>
      <c r="K77" s="69"/>
      <c r="L77" s="70"/>
      <c r="M77" s="70"/>
      <c r="N77" s="71"/>
    </row>
    <row r="78" spans="1:14" s="51" customFormat="1" ht="18.75" customHeight="1">
      <c r="B78" s="57"/>
      <c r="C78" s="67"/>
      <c r="D78" s="57"/>
      <c r="E78" s="57"/>
      <c r="F78" s="57"/>
      <c r="G78" s="57"/>
      <c r="H78" s="57"/>
      <c r="I78" s="57"/>
      <c r="J78" s="68"/>
      <c r="K78" s="69"/>
      <c r="L78" s="70"/>
      <c r="M78" s="70"/>
      <c r="N78" s="71"/>
    </row>
    <row r="79" spans="1:14" ht="12.95" customHeight="1">
      <c r="A79" s="57"/>
    </row>
  </sheetData>
  <mergeCells count="49">
    <mergeCell ref="B1:N1"/>
    <mergeCell ref="D36:K36"/>
    <mergeCell ref="B36:C36"/>
    <mergeCell ref="B3:N3"/>
    <mergeCell ref="B29:N29"/>
    <mergeCell ref="B23:N23"/>
    <mergeCell ref="B28:C28"/>
    <mergeCell ref="D15:K15"/>
    <mergeCell ref="B15:C15"/>
    <mergeCell ref="B16:N16"/>
    <mergeCell ref="B18:C18"/>
    <mergeCell ref="D18:K18"/>
    <mergeCell ref="D28:K28"/>
    <mergeCell ref="B19:N19"/>
    <mergeCell ref="B22:C22"/>
    <mergeCell ref="D22:K22"/>
    <mergeCell ref="C43:K43"/>
    <mergeCell ref="B37:N37"/>
    <mergeCell ref="D39:K39"/>
    <mergeCell ref="B39:C39"/>
    <mergeCell ref="D48:K48"/>
    <mergeCell ref="B48:C48"/>
    <mergeCell ref="B40:N40"/>
    <mergeCell ref="B42:C42"/>
    <mergeCell ref="D42:K42"/>
    <mergeCell ref="C55:K55"/>
    <mergeCell ref="B71:N71"/>
    <mergeCell ref="B44:N44"/>
    <mergeCell ref="B46:N46"/>
    <mergeCell ref="B54:C54"/>
    <mergeCell ref="D54:K54"/>
    <mergeCell ref="B52:N52"/>
    <mergeCell ref="B49:N49"/>
    <mergeCell ref="B51:C51"/>
    <mergeCell ref="D51:K51"/>
    <mergeCell ref="C75:K75"/>
    <mergeCell ref="B56:N56"/>
    <mergeCell ref="C74:K74"/>
    <mergeCell ref="B61:N61"/>
    <mergeCell ref="B67:C67"/>
    <mergeCell ref="D67:K67"/>
    <mergeCell ref="B68:N68"/>
    <mergeCell ref="B70:C70"/>
    <mergeCell ref="D70:K70"/>
    <mergeCell ref="B73:C73"/>
    <mergeCell ref="D73:K73"/>
    <mergeCell ref="B58:N58"/>
    <mergeCell ref="B60:C60"/>
    <mergeCell ref="D60:K6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5"/>
  <sheetViews>
    <sheetView zoomScale="130" zoomScaleNormal="130" workbookViewId="0">
      <selection activeCell="J23" sqref="J23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75" t="s">
        <v>304</v>
      </c>
      <c r="B1" s="175"/>
      <c r="C1" s="175"/>
      <c r="D1" s="175"/>
    </row>
    <row r="2" spans="1:4" ht="14.1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3.35" customHeight="1">
      <c r="A3" s="176" t="s">
        <v>29</v>
      </c>
      <c r="B3" s="177"/>
      <c r="C3" s="177"/>
      <c r="D3" s="178"/>
    </row>
    <row r="4" spans="1:4" ht="13.35" customHeight="1">
      <c r="A4" s="99" t="s">
        <v>154</v>
      </c>
      <c r="B4" s="100" t="s">
        <v>155</v>
      </c>
      <c r="C4" s="93">
        <v>0.76</v>
      </c>
      <c r="D4" s="93">
        <v>0.76</v>
      </c>
    </row>
    <row r="5" spans="1:4" ht="13.35" customHeight="1">
      <c r="A5" s="99" t="s">
        <v>275</v>
      </c>
      <c r="B5" s="100" t="s">
        <v>276</v>
      </c>
      <c r="C5" s="93">
        <v>0.32</v>
      </c>
      <c r="D5" s="93">
        <v>0.32</v>
      </c>
    </row>
    <row r="6" spans="1:4" ht="13.35" customHeight="1">
      <c r="A6" s="99" t="s">
        <v>234</v>
      </c>
      <c r="B6" s="100" t="s">
        <v>235</v>
      </c>
      <c r="C6" s="93">
        <v>1.35</v>
      </c>
      <c r="D6" s="93">
        <v>1.35</v>
      </c>
    </row>
    <row r="7" spans="1:4" ht="13.35" customHeight="1">
      <c r="A7" s="99" t="s">
        <v>255</v>
      </c>
      <c r="B7" s="100" t="s">
        <v>256</v>
      </c>
      <c r="C7" s="93">
        <v>1.75</v>
      </c>
      <c r="D7" s="93">
        <v>1.75</v>
      </c>
    </row>
    <row r="8" spans="1:4" ht="13.35" customHeight="1">
      <c r="A8" s="176" t="s">
        <v>91</v>
      </c>
      <c r="B8" s="177"/>
      <c r="C8" s="177"/>
      <c r="D8" s="178"/>
    </row>
    <row r="9" spans="1:4" ht="13.35" customHeight="1">
      <c r="A9" s="46" t="s">
        <v>191</v>
      </c>
      <c r="B9" s="58" t="s">
        <v>192</v>
      </c>
      <c r="C9" s="76">
        <v>0.73</v>
      </c>
      <c r="D9" s="76">
        <v>0.72</v>
      </c>
    </row>
    <row r="10" spans="1:4" ht="13.35" customHeight="1">
      <c r="A10" s="179" t="s">
        <v>81</v>
      </c>
      <c r="B10" s="180"/>
      <c r="C10" s="180"/>
      <c r="D10" s="181"/>
    </row>
    <row r="11" spans="1:4" ht="13.35" customHeight="1">
      <c r="A11" s="99" t="s">
        <v>232</v>
      </c>
      <c r="B11" s="100" t="s">
        <v>233</v>
      </c>
      <c r="C11" s="93">
        <v>0.69</v>
      </c>
      <c r="D11" s="93">
        <v>0.69</v>
      </c>
    </row>
    <row r="12" spans="1:4" ht="13.35" customHeight="1">
      <c r="A12" s="46" t="s">
        <v>93</v>
      </c>
      <c r="B12" s="58" t="s">
        <v>92</v>
      </c>
      <c r="C12" s="76">
        <v>7</v>
      </c>
      <c r="D12" s="76">
        <v>7</v>
      </c>
    </row>
    <row r="13" spans="1:4" ht="13.35" customHeight="1">
      <c r="A13" s="179" t="s">
        <v>82</v>
      </c>
      <c r="B13" s="180"/>
      <c r="C13" s="180"/>
      <c r="D13" s="181"/>
    </row>
    <row r="14" spans="1:4" ht="13.35" customHeight="1">
      <c r="A14" s="46" t="s">
        <v>292</v>
      </c>
      <c r="B14" s="58" t="s">
        <v>293</v>
      </c>
      <c r="C14" s="76">
        <v>1.24</v>
      </c>
      <c r="D14" s="76">
        <v>1.25</v>
      </c>
    </row>
    <row r="15" spans="1:4" ht="13.35" customHeight="1">
      <c r="A15" s="46" t="s">
        <v>311</v>
      </c>
      <c r="B15" s="58" t="s">
        <v>312</v>
      </c>
      <c r="C15" s="76">
        <v>2.2999999999999998</v>
      </c>
      <c r="D15" s="76">
        <v>2.2999999999999998</v>
      </c>
    </row>
    <row r="16" spans="1:4" ht="13.35" customHeight="1">
      <c r="A16" s="99" t="s">
        <v>106</v>
      </c>
      <c r="B16" s="100" t="s">
        <v>107</v>
      </c>
      <c r="C16" s="93">
        <v>2</v>
      </c>
      <c r="D16" s="93">
        <v>2</v>
      </c>
    </row>
    <row r="17" spans="1:4" ht="13.35" customHeight="1">
      <c r="A17" s="46" t="s">
        <v>94</v>
      </c>
      <c r="B17" s="58" t="s">
        <v>95</v>
      </c>
      <c r="C17" s="76">
        <v>5.04</v>
      </c>
      <c r="D17" s="76">
        <v>5.04</v>
      </c>
    </row>
    <row r="18" spans="1:4" ht="13.35" customHeight="1">
      <c r="A18" s="179" t="s">
        <v>31</v>
      </c>
      <c r="B18" s="180" t="s">
        <v>31</v>
      </c>
      <c r="C18" s="180"/>
      <c r="D18" s="181"/>
    </row>
    <row r="19" spans="1:4" ht="13.35" customHeight="1">
      <c r="A19" s="99" t="s">
        <v>205</v>
      </c>
      <c r="B19" s="100" t="s">
        <v>206</v>
      </c>
      <c r="C19" s="93">
        <v>13.65</v>
      </c>
      <c r="D19" s="93">
        <v>13.65</v>
      </c>
    </row>
    <row r="20" spans="1:4" ht="13.35" customHeight="1">
      <c r="A20" s="99" t="s">
        <v>150</v>
      </c>
      <c r="B20" s="100" t="s">
        <v>151</v>
      </c>
      <c r="C20" s="93">
        <v>103.01</v>
      </c>
      <c r="D20" s="93">
        <v>103.01</v>
      </c>
    </row>
    <row r="21" spans="1:4" ht="13.35" customHeight="1">
      <c r="A21" s="99" t="s">
        <v>228</v>
      </c>
      <c r="B21" s="100" t="s">
        <v>229</v>
      </c>
      <c r="C21" s="93">
        <v>66.260000000000005</v>
      </c>
      <c r="D21" s="93">
        <v>67</v>
      </c>
    </row>
    <row r="22" spans="1:4" ht="13.35" customHeight="1">
      <c r="A22" s="176" t="s">
        <v>83</v>
      </c>
      <c r="B22" s="177"/>
      <c r="C22" s="177"/>
      <c r="D22" s="178"/>
    </row>
    <row r="23" spans="1:4" ht="13.35" customHeight="1">
      <c r="A23" s="46" t="s">
        <v>193</v>
      </c>
      <c r="B23" s="58" t="s">
        <v>194</v>
      </c>
      <c r="C23" s="76">
        <v>5.99</v>
      </c>
      <c r="D23" s="76">
        <v>5.99</v>
      </c>
    </row>
    <row r="24" spans="1:4" ht="13.35" customHeight="1">
      <c r="A24" s="46" t="s">
        <v>134</v>
      </c>
      <c r="B24" s="58" t="s">
        <v>135</v>
      </c>
      <c r="C24" s="93">
        <v>2.11</v>
      </c>
      <c r="D24" s="93">
        <v>2.11</v>
      </c>
    </row>
    <row r="25" spans="1:4" ht="13.35" customHeight="1">
      <c r="A25" s="46" t="s">
        <v>272</v>
      </c>
      <c r="B25" s="58" t="s">
        <v>273</v>
      </c>
      <c r="C25" s="76">
        <v>11</v>
      </c>
      <c r="D25" s="76">
        <v>11</v>
      </c>
    </row>
    <row r="26" spans="1:4" ht="13.35" customHeight="1">
      <c r="A26" s="72" t="s">
        <v>41</v>
      </c>
      <c r="B26" s="72" t="s">
        <v>20</v>
      </c>
      <c r="C26" s="72" t="s">
        <v>90</v>
      </c>
      <c r="D26" s="72" t="s">
        <v>19</v>
      </c>
    </row>
    <row r="27" spans="1:4" ht="13.35" customHeight="1">
      <c r="A27" s="179" t="s">
        <v>29</v>
      </c>
      <c r="B27" s="180"/>
      <c r="C27" s="180"/>
      <c r="D27" s="181"/>
    </row>
    <row r="28" spans="1:4" ht="13.35" customHeight="1">
      <c r="A28" s="99" t="s">
        <v>289</v>
      </c>
      <c r="B28" s="100" t="s">
        <v>288</v>
      </c>
      <c r="C28" s="93">
        <v>0.09</v>
      </c>
      <c r="D28" s="93">
        <v>0.09</v>
      </c>
    </row>
    <row r="29" spans="1:4" ht="13.35" customHeight="1">
      <c r="A29" s="99" t="s">
        <v>201</v>
      </c>
      <c r="B29" s="100" t="s">
        <v>202</v>
      </c>
      <c r="C29" s="93">
        <v>0.2</v>
      </c>
      <c r="D29" s="93">
        <v>0.2</v>
      </c>
    </row>
    <row r="30" spans="1:4" ht="13.35" customHeight="1">
      <c r="A30" s="99" t="s">
        <v>199</v>
      </c>
      <c r="B30" s="100" t="s">
        <v>200</v>
      </c>
      <c r="C30" s="93">
        <v>0.27</v>
      </c>
      <c r="D30" s="93">
        <v>0.27</v>
      </c>
    </row>
    <row r="31" spans="1:4" ht="13.35" customHeight="1">
      <c r="A31" s="99" t="s">
        <v>286</v>
      </c>
      <c r="B31" s="100" t="s">
        <v>287</v>
      </c>
      <c r="C31" s="93">
        <v>1</v>
      </c>
      <c r="D31" s="93">
        <v>1</v>
      </c>
    </row>
    <row r="32" spans="1:4" ht="13.35" customHeight="1">
      <c r="A32" s="99" t="s">
        <v>270</v>
      </c>
      <c r="B32" s="100" t="s">
        <v>271</v>
      </c>
      <c r="C32" s="93">
        <v>0.85</v>
      </c>
      <c r="D32" s="93">
        <v>0.85</v>
      </c>
    </row>
    <row r="33" spans="1:4" ht="13.35" customHeight="1">
      <c r="A33" s="99" t="s">
        <v>251</v>
      </c>
      <c r="B33" s="100" t="s">
        <v>252</v>
      </c>
      <c r="C33" s="93">
        <v>1</v>
      </c>
      <c r="D33" s="93">
        <v>1</v>
      </c>
    </row>
    <row r="34" spans="1:4" ht="13.35" customHeight="1">
      <c r="A34" s="46" t="s">
        <v>219</v>
      </c>
      <c r="B34" s="58" t="s">
        <v>220</v>
      </c>
      <c r="C34" s="93">
        <v>0.05</v>
      </c>
      <c r="D34" s="93">
        <v>0.05</v>
      </c>
    </row>
    <row r="35" spans="1:4" ht="13.35" customHeight="1">
      <c r="A35" s="46" t="s">
        <v>183</v>
      </c>
      <c r="B35" s="58" t="s">
        <v>184</v>
      </c>
      <c r="C35" s="93">
        <v>7.0000000000000007E-2</v>
      </c>
      <c r="D35" s="93">
        <v>7.0000000000000007E-2</v>
      </c>
    </row>
    <row r="36" spans="1:4" ht="13.35" customHeight="1">
      <c r="A36" s="46" t="s">
        <v>249</v>
      </c>
      <c r="B36" s="58" t="s">
        <v>250</v>
      </c>
      <c r="C36" s="76">
        <v>0.11</v>
      </c>
      <c r="D36" s="93">
        <v>0.11</v>
      </c>
    </row>
    <row r="37" spans="1:4" ht="13.35" customHeight="1">
      <c r="A37" s="46" t="s">
        <v>236</v>
      </c>
      <c r="B37" s="58" t="s">
        <v>237</v>
      </c>
      <c r="C37" s="76">
        <v>1</v>
      </c>
      <c r="D37" s="93">
        <v>1</v>
      </c>
    </row>
    <row r="38" spans="1:4" ht="13.35" customHeight="1">
      <c r="A38" s="46" t="s">
        <v>251</v>
      </c>
      <c r="B38" s="58" t="s">
        <v>252</v>
      </c>
      <c r="C38" s="93">
        <v>1</v>
      </c>
      <c r="D38" s="93">
        <v>1</v>
      </c>
    </row>
    <row r="39" spans="1:4" ht="13.35" customHeight="1">
      <c r="A39" s="99" t="s">
        <v>241</v>
      </c>
      <c r="B39" s="100" t="s">
        <v>242</v>
      </c>
      <c r="C39" s="93">
        <v>1.01</v>
      </c>
      <c r="D39" s="93">
        <v>1.01</v>
      </c>
    </row>
    <row r="40" spans="1:4" ht="13.35" customHeight="1">
      <c r="A40" s="99" t="s">
        <v>189</v>
      </c>
      <c r="B40" s="100" t="s">
        <v>190</v>
      </c>
      <c r="C40" s="93">
        <v>1.05</v>
      </c>
      <c r="D40" s="93">
        <v>1.05</v>
      </c>
    </row>
    <row r="41" spans="1:4" ht="13.35" customHeight="1">
      <c r="A41" s="46" t="s">
        <v>160</v>
      </c>
      <c r="B41" s="58" t="s">
        <v>161</v>
      </c>
      <c r="C41" s="81">
        <v>1</v>
      </c>
      <c r="D41" s="84">
        <v>1</v>
      </c>
    </row>
    <row r="42" spans="1:4" ht="13.35" customHeight="1">
      <c r="A42" s="82" t="s">
        <v>152</v>
      </c>
      <c r="B42" s="83" t="s">
        <v>153</v>
      </c>
      <c r="C42" s="81">
        <v>1</v>
      </c>
      <c r="D42" s="81">
        <v>1</v>
      </c>
    </row>
    <row r="43" spans="1:4" ht="13.35" customHeight="1">
      <c r="A43" s="46" t="s">
        <v>136</v>
      </c>
      <c r="B43" s="58" t="s">
        <v>137</v>
      </c>
      <c r="C43" s="81">
        <v>0.75</v>
      </c>
      <c r="D43" s="81">
        <v>0.75</v>
      </c>
    </row>
    <row r="44" spans="1:4" ht="13.35" customHeight="1">
      <c r="A44" s="46" t="s">
        <v>96</v>
      </c>
      <c r="B44" s="58" t="s">
        <v>97</v>
      </c>
      <c r="C44" s="81">
        <v>0.94</v>
      </c>
      <c r="D44" s="81">
        <v>0.94</v>
      </c>
    </row>
    <row r="45" spans="1:4" ht="13.35" customHeight="1">
      <c r="A45" s="179" t="s">
        <v>125</v>
      </c>
      <c r="B45" s="180"/>
      <c r="C45" s="180"/>
      <c r="D45" s="181"/>
    </row>
    <row r="46" spans="1:4" ht="13.35" customHeight="1">
      <c r="A46" s="46" t="s">
        <v>172</v>
      </c>
      <c r="B46" s="58" t="s">
        <v>171</v>
      </c>
      <c r="C46" s="93">
        <v>0.68</v>
      </c>
      <c r="D46" s="93">
        <v>0.68</v>
      </c>
    </row>
    <row r="47" spans="1:4" ht="13.35" customHeight="1">
      <c r="A47" s="99" t="s">
        <v>277</v>
      </c>
      <c r="B47" s="100" t="s">
        <v>278</v>
      </c>
      <c r="C47" s="93">
        <v>1.26</v>
      </c>
      <c r="D47" s="93">
        <v>1.26</v>
      </c>
    </row>
    <row r="48" spans="1:4" ht="13.35" customHeight="1">
      <c r="A48" s="176" t="s">
        <v>91</v>
      </c>
      <c r="B48" s="177"/>
      <c r="C48" s="177"/>
      <c r="D48" s="178"/>
    </row>
    <row r="49" spans="1:4" ht="13.35" customHeight="1">
      <c r="A49" s="99" t="s">
        <v>290</v>
      </c>
      <c r="B49" s="100" t="s">
        <v>291</v>
      </c>
      <c r="C49" s="93">
        <v>0.82</v>
      </c>
      <c r="D49" s="93">
        <v>0.82</v>
      </c>
    </row>
    <row r="50" spans="1:4" ht="13.35" customHeight="1">
      <c r="A50" s="179" t="s">
        <v>81</v>
      </c>
      <c r="B50" s="180"/>
      <c r="C50" s="180"/>
      <c r="D50" s="181"/>
    </row>
    <row r="51" spans="1:4" ht="13.35" customHeight="1">
      <c r="A51" s="99" t="s">
        <v>226</v>
      </c>
      <c r="B51" s="100" t="s">
        <v>227</v>
      </c>
      <c r="C51" s="93">
        <v>1</v>
      </c>
      <c r="D51" s="93">
        <v>1</v>
      </c>
    </row>
    <row r="52" spans="1:4" ht="13.35" customHeight="1">
      <c r="A52" s="179" t="s">
        <v>82</v>
      </c>
      <c r="B52" s="180"/>
      <c r="C52" s="180"/>
      <c r="D52" s="181"/>
    </row>
    <row r="53" spans="1:4" ht="13.35" customHeight="1">
      <c r="A53" s="46" t="s">
        <v>85</v>
      </c>
      <c r="B53" s="58" t="s">
        <v>37</v>
      </c>
      <c r="C53" s="93">
        <v>1.1499999999999999</v>
      </c>
      <c r="D53" s="93">
        <v>1.1499999999999999</v>
      </c>
    </row>
    <row r="54" spans="1:4" ht="13.35" customHeight="1">
      <c r="A54" s="87" t="s">
        <v>178</v>
      </c>
      <c r="B54" s="88" t="s">
        <v>177</v>
      </c>
      <c r="C54" s="93">
        <v>3</v>
      </c>
      <c r="D54" s="93">
        <v>3</v>
      </c>
    </row>
    <row r="55" spans="1:4" ht="13.35" customHeight="1">
      <c r="A55" s="99" t="s">
        <v>210</v>
      </c>
      <c r="B55" s="100" t="s">
        <v>209</v>
      </c>
      <c r="C55" s="93">
        <v>100</v>
      </c>
      <c r="D55" s="93">
        <v>100</v>
      </c>
    </row>
    <row r="56" spans="1:4" ht="13.35" customHeight="1">
      <c r="A56" s="179" t="s">
        <v>31</v>
      </c>
      <c r="B56" s="180" t="s">
        <v>31</v>
      </c>
      <c r="C56" s="180"/>
      <c r="D56" s="181"/>
    </row>
    <row r="57" spans="1:4" ht="13.35" customHeight="1">
      <c r="A57" s="46" t="s">
        <v>207</v>
      </c>
      <c r="B57" s="58" t="s">
        <v>208</v>
      </c>
      <c r="C57" s="93">
        <v>27.89</v>
      </c>
      <c r="D57" s="93">
        <v>27.89</v>
      </c>
    </row>
    <row r="58" spans="1:4" ht="13.35" customHeight="1">
      <c r="A58" s="72" t="s">
        <v>41</v>
      </c>
      <c r="B58" s="72" t="s">
        <v>20</v>
      </c>
      <c r="C58" s="72" t="s">
        <v>90</v>
      </c>
      <c r="D58" s="72" t="s">
        <v>19</v>
      </c>
    </row>
    <row r="59" spans="1:4" ht="13.35" customHeight="1">
      <c r="A59" s="179" t="s">
        <v>81</v>
      </c>
      <c r="B59" s="180"/>
      <c r="C59" s="180"/>
      <c r="D59" s="181"/>
    </row>
    <row r="60" spans="1:4" ht="13.35" customHeight="1">
      <c r="A60" s="87" t="s">
        <v>140</v>
      </c>
      <c r="B60" s="88" t="s">
        <v>141</v>
      </c>
      <c r="C60" s="93">
        <v>1.23</v>
      </c>
      <c r="D60" s="93">
        <v>1.23</v>
      </c>
    </row>
    <row r="61" spans="1:4" ht="13.35" customHeight="1">
      <c r="A61" s="176" t="s">
        <v>82</v>
      </c>
      <c r="B61" s="177"/>
      <c r="C61" s="177"/>
      <c r="D61" s="178"/>
    </row>
    <row r="62" spans="1:4" ht="13.35" customHeight="1">
      <c r="A62" s="87" t="s">
        <v>98</v>
      </c>
      <c r="B62" s="88" t="s">
        <v>99</v>
      </c>
      <c r="C62" s="93">
        <v>1.4</v>
      </c>
      <c r="D62" s="93">
        <v>1.4</v>
      </c>
    </row>
    <row r="63" spans="1:4" ht="13.35" customHeight="1">
      <c r="A63" s="176" t="s">
        <v>31</v>
      </c>
      <c r="B63" s="177"/>
      <c r="C63" s="177"/>
      <c r="D63" s="178"/>
    </row>
    <row r="64" spans="1:4" ht="13.35" customHeight="1">
      <c r="A64" s="87" t="s">
        <v>211</v>
      </c>
      <c r="B64" s="88" t="s">
        <v>212</v>
      </c>
      <c r="C64" s="93">
        <v>25.06</v>
      </c>
      <c r="D64" s="93">
        <v>24.3</v>
      </c>
    </row>
    <row r="65" ht="14.1" customHeight="1"/>
  </sheetData>
  <mergeCells count="16">
    <mergeCell ref="A63:D63"/>
    <mergeCell ref="A45:D45"/>
    <mergeCell ref="A8:D8"/>
    <mergeCell ref="A61:D61"/>
    <mergeCell ref="A52:D52"/>
    <mergeCell ref="A50:D50"/>
    <mergeCell ref="A56:D56"/>
    <mergeCell ref="A59:D59"/>
    <mergeCell ref="A18:D18"/>
    <mergeCell ref="A48:D48"/>
    <mergeCell ref="A1:D1"/>
    <mergeCell ref="A3:D3"/>
    <mergeCell ref="A22:D22"/>
    <mergeCell ref="A27:D27"/>
    <mergeCell ref="A13:D13"/>
    <mergeCell ref="A10:D1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75"/>
  <sheetViews>
    <sheetView topLeftCell="A7" zoomScale="115" zoomScaleNormal="115" workbookViewId="0">
      <selection activeCell="B36" sqref="B36"/>
    </sheetView>
  </sheetViews>
  <sheetFormatPr defaultRowHeight="15.75"/>
  <cols>
    <col min="1" max="1" width="3" style="115" customWidth="1"/>
    <col min="2" max="2" width="35.140625" style="115" customWidth="1"/>
    <col min="3" max="3" width="8.7109375" style="116" customWidth="1"/>
    <col min="4" max="4" width="22.140625" style="117" customWidth="1"/>
    <col min="5" max="5" width="19.28515625" style="118" customWidth="1"/>
    <col min="6" max="6" width="17.7109375" style="118" customWidth="1"/>
    <col min="7" max="7" width="10.85546875" style="115" bestFit="1" customWidth="1"/>
    <col min="8" max="8" width="9.85546875" style="115" bestFit="1" customWidth="1"/>
    <col min="9" max="9" width="11.85546875" style="115" bestFit="1" customWidth="1"/>
    <col min="10" max="256" width="9.140625" style="115"/>
    <col min="257" max="257" width="3" style="115" customWidth="1"/>
    <col min="258" max="258" width="35.140625" style="115" customWidth="1"/>
    <col min="259" max="259" width="8.7109375" style="115" customWidth="1"/>
    <col min="260" max="260" width="22.140625" style="115" customWidth="1"/>
    <col min="261" max="261" width="19.28515625" style="115" customWidth="1"/>
    <col min="262" max="262" width="17.7109375" style="115" customWidth="1"/>
    <col min="263" max="263" width="10.85546875" style="115" bestFit="1" customWidth="1"/>
    <col min="264" max="264" width="9.85546875" style="115" bestFit="1" customWidth="1"/>
    <col min="265" max="265" width="11.85546875" style="115" bestFit="1" customWidth="1"/>
    <col min="266" max="512" width="9.140625" style="115"/>
    <col min="513" max="513" width="3" style="115" customWidth="1"/>
    <col min="514" max="514" width="35.140625" style="115" customWidth="1"/>
    <col min="515" max="515" width="8.7109375" style="115" customWidth="1"/>
    <col min="516" max="516" width="22.140625" style="115" customWidth="1"/>
    <col min="517" max="517" width="19.28515625" style="115" customWidth="1"/>
    <col min="518" max="518" width="17.7109375" style="115" customWidth="1"/>
    <col min="519" max="519" width="10.85546875" style="115" bestFit="1" customWidth="1"/>
    <col min="520" max="520" width="9.85546875" style="115" bestFit="1" customWidth="1"/>
    <col min="521" max="521" width="11.85546875" style="115" bestFit="1" customWidth="1"/>
    <col min="522" max="768" width="9.140625" style="115"/>
    <col min="769" max="769" width="3" style="115" customWidth="1"/>
    <col min="770" max="770" width="35.140625" style="115" customWidth="1"/>
    <col min="771" max="771" width="8.7109375" style="115" customWidth="1"/>
    <col min="772" max="772" width="22.140625" style="115" customWidth="1"/>
    <col min="773" max="773" width="19.28515625" style="115" customWidth="1"/>
    <col min="774" max="774" width="17.7109375" style="115" customWidth="1"/>
    <col min="775" max="775" width="10.85546875" style="115" bestFit="1" customWidth="1"/>
    <col min="776" max="776" width="9.85546875" style="115" bestFit="1" customWidth="1"/>
    <col min="777" max="777" width="11.85546875" style="115" bestFit="1" customWidth="1"/>
    <col min="778" max="1024" width="9.140625" style="115"/>
    <col min="1025" max="1025" width="3" style="115" customWidth="1"/>
    <col min="1026" max="1026" width="35.140625" style="115" customWidth="1"/>
    <col min="1027" max="1027" width="8.7109375" style="115" customWidth="1"/>
    <col min="1028" max="1028" width="22.140625" style="115" customWidth="1"/>
    <col min="1029" max="1029" width="19.28515625" style="115" customWidth="1"/>
    <col min="1030" max="1030" width="17.7109375" style="115" customWidth="1"/>
    <col min="1031" max="1031" width="10.85546875" style="115" bestFit="1" customWidth="1"/>
    <col min="1032" max="1032" width="9.85546875" style="115" bestFit="1" customWidth="1"/>
    <col min="1033" max="1033" width="11.85546875" style="115" bestFit="1" customWidth="1"/>
    <col min="1034" max="1280" width="9.140625" style="115"/>
    <col min="1281" max="1281" width="3" style="115" customWidth="1"/>
    <col min="1282" max="1282" width="35.140625" style="115" customWidth="1"/>
    <col min="1283" max="1283" width="8.7109375" style="115" customWidth="1"/>
    <col min="1284" max="1284" width="22.140625" style="115" customWidth="1"/>
    <col min="1285" max="1285" width="19.28515625" style="115" customWidth="1"/>
    <col min="1286" max="1286" width="17.7109375" style="115" customWidth="1"/>
    <col min="1287" max="1287" width="10.85546875" style="115" bestFit="1" customWidth="1"/>
    <col min="1288" max="1288" width="9.85546875" style="115" bestFit="1" customWidth="1"/>
    <col min="1289" max="1289" width="11.85546875" style="115" bestFit="1" customWidth="1"/>
    <col min="1290" max="1536" width="9.140625" style="115"/>
    <col min="1537" max="1537" width="3" style="115" customWidth="1"/>
    <col min="1538" max="1538" width="35.140625" style="115" customWidth="1"/>
    <col min="1539" max="1539" width="8.7109375" style="115" customWidth="1"/>
    <col min="1540" max="1540" width="22.140625" style="115" customWidth="1"/>
    <col min="1541" max="1541" width="19.28515625" style="115" customWidth="1"/>
    <col min="1542" max="1542" width="17.7109375" style="115" customWidth="1"/>
    <col min="1543" max="1543" width="10.85546875" style="115" bestFit="1" customWidth="1"/>
    <col min="1544" max="1544" width="9.85546875" style="115" bestFit="1" customWidth="1"/>
    <col min="1545" max="1545" width="11.85546875" style="115" bestFit="1" customWidth="1"/>
    <col min="1546" max="1792" width="9.140625" style="115"/>
    <col min="1793" max="1793" width="3" style="115" customWidth="1"/>
    <col min="1794" max="1794" width="35.140625" style="115" customWidth="1"/>
    <col min="1795" max="1795" width="8.7109375" style="115" customWidth="1"/>
    <col min="1796" max="1796" width="22.140625" style="115" customWidth="1"/>
    <col min="1797" max="1797" width="19.28515625" style="115" customWidth="1"/>
    <col min="1798" max="1798" width="17.7109375" style="115" customWidth="1"/>
    <col min="1799" max="1799" width="10.85546875" style="115" bestFit="1" customWidth="1"/>
    <col min="1800" max="1800" width="9.85546875" style="115" bestFit="1" customWidth="1"/>
    <col min="1801" max="1801" width="11.85546875" style="115" bestFit="1" customWidth="1"/>
    <col min="1802" max="2048" width="9.140625" style="115"/>
    <col min="2049" max="2049" width="3" style="115" customWidth="1"/>
    <col min="2050" max="2050" width="35.140625" style="115" customWidth="1"/>
    <col min="2051" max="2051" width="8.7109375" style="115" customWidth="1"/>
    <col min="2052" max="2052" width="22.140625" style="115" customWidth="1"/>
    <col min="2053" max="2053" width="19.28515625" style="115" customWidth="1"/>
    <col min="2054" max="2054" width="17.7109375" style="115" customWidth="1"/>
    <col min="2055" max="2055" width="10.85546875" style="115" bestFit="1" customWidth="1"/>
    <col min="2056" max="2056" width="9.85546875" style="115" bestFit="1" customWidth="1"/>
    <col min="2057" max="2057" width="11.85546875" style="115" bestFit="1" customWidth="1"/>
    <col min="2058" max="2304" width="9.140625" style="115"/>
    <col min="2305" max="2305" width="3" style="115" customWidth="1"/>
    <col min="2306" max="2306" width="35.140625" style="115" customWidth="1"/>
    <col min="2307" max="2307" width="8.7109375" style="115" customWidth="1"/>
    <col min="2308" max="2308" width="22.140625" style="115" customWidth="1"/>
    <col min="2309" max="2309" width="19.28515625" style="115" customWidth="1"/>
    <col min="2310" max="2310" width="17.7109375" style="115" customWidth="1"/>
    <col min="2311" max="2311" width="10.85546875" style="115" bestFit="1" customWidth="1"/>
    <col min="2312" max="2312" width="9.85546875" style="115" bestFit="1" customWidth="1"/>
    <col min="2313" max="2313" width="11.85546875" style="115" bestFit="1" customWidth="1"/>
    <col min="2314" max="2560" width="9.140625" style="115"/>
    <col min="2561" max="2561" width="3" style="115" customWidth="1"/>
    <col min="2562" max="2562" width="35.140625" style="115" customWidth="1"/>
    <col min="2563" max="2563" width="8.7109375" style="115" customWidth="1"/>
    <col min="2564" max="2564" width="22.140625" style="115" customWidth="1"/>
    <col min="2565" max="2565" width="19.28515625" style="115" customWidth="1"/>
    <col min="2566" max="2566" width="17.7109375" style="115" customWidth="1"/>
    <col min="2567" max="2567" width="10.85546875" style="115" bestFit="1" customWidth="1"/>
    <col min="2568" max="2568" width="9.85546875" style="115" bestFit="1" customWidth="1"/>
    <col min="2569" max="2569" width="11.85546875" style="115" bestFit="1" customWidth="1"/>
    <col min="2570" max="2816" width="9.140625" style="115"/>
    <col min="2817" max="2817" width="3" style="115" customWidth="1"/>
    <col min="2818" max="2818" width="35.140625" style="115" customWidth="1"/>
    <col min="2819" max="2819" width="8.7109375" style="115" customWidth="1"/>
    <col min="2820" max="2820" width="22.140625" style="115" customWidth="1"/>
    <col min="2821" max="2821" width="19.28515625" style="115" customWidth="1"/>
    <col min="2822" max="2822" width="17.7109375" style="115" customWidth="1"/>
    <col min="2823" max="2823" width="10.85546875" style="115" bestFit="1" customWidth="1"/>
    <col min="2824" max="2824" width="9.85546875" style="115" bestFit="1" customWidth="1"/>
    <col min="2825" max="2825" width="11.85546875" style="115" bestFit="1" customWidth="1"/>
    <col min="2826" max="3072" width="9.140625" style="115"/>
    <col min="3073" max="3073" width="3" style="115" customWidth="1"/>
    <col min="3074" max="3074" width="35.140625" style="115" customWidth="1"/>
    <col min="3075" max="3075" width="8.7109375" style="115" customWidth="1"/>
    <col min="3076" max="3076" width="22.140625" style="115" customWidth="1"/>
    <col min="3077" max="3077" width="19.28515625" style="115" customWidth="1"/>
    <col min="3078" max="3078" width="17.7109375" style="115" customWidth="1"/>
    <col min="3079" max="3079" width="10.85546875" style="115" bestFit="1" customWidth="1"/>
    <col min="3080" max="3080" width="9.85546875" style="115" bestFit="1" customWidth="1"/>
    <col min="3081" max="3081" width="11.85546875" style="115" bestFit="1" customWidth="1"/>
    <col min="3082" max="3328" width="9.140625" style="115"/>
    <col min="3329" max="3329" width="3" style="115" customWidth="1"/>
    <col min="3330" max="3330" width="35.140625" style="115" customWidth="1"/>
    <col min="3331" max="3331" width="8.7109375" style="115" customWidth="1"/>
    <col min="3332" max="3332" width="22.140625" style="115" customWidth="1"/>
    <col min="3333" max="3333" width="19.28515625" style="115" customWidth="1"/>
    <col min="3334" max="3334" width="17.7109375" style="115" customWidth="1"/>
    <col min="3335" max="3335" width="10.85546875" style="115" bestFit="1" customWidth="1"/>
    <col min="3336" max="3336" width="9.85546875" style="115" bestFit="1" customWidth="1"/>
    <col min="3337" max="3337" width="11.85546875" style="115" bestFit="1" customWidth="1"/>
    <col min="3338" max="3584" width="9.140625" style="115"/>
    <col min="3585" max="3585" width="3" style="115" customWidth="1"/>
    <col min="3586" max="3586" width="35.140625" style="115" customWidth="1"/>
    <col min="3587" max="3587" width="8.7109375" style="115" customWidth="1"/>
    <col min="3588" max="3588" width="22.140625" style="115" customWidth="1"/>
    <col min="3589" max="3589" width="19.28515625" style="115" customWidth="1"/>
    <col min="3590" max="3590" width="17.7109375" style="115" customWidth="1"/>
    <col min="3591" max="3591" width="10.85546875" style="115" bestFit="1" customWidth="1"/>
    <col min="3592" max="3592" width="9.85546875" style="115" bestFit="1" customWidth="1"/>
    <col min="3593" max="3593" width="11.85546875" style="115" bestFit="1" customWidth="1"/>
    <col min="3594" max="3840" width="9.140625" style="115"/>
    <col min="3841" max="3841" width="3" style="115" customWidth="1"/>
    <col min="3842" max="3842" width="35.140625" style="115" customWidth="1"/>
    <col min="3843" max="3843" width="8.7109375" style="115" customWidth="1"/>
    <col min="3844" max="3844" width="22.140625" style="115" customWidth="1"/>
    <col min="3845" max="3845" width="19.28515625" style="115" customWidth="1"/>
    <col min="3846" max="3846" width="17.7109375" style="115" customWidth="1"/>
    <col min="3847" max="3847" width="10.85546875" style="115" bestFit="1" customWidth="1"/>
    <col min="3848" max="3848" width="9.85546875" style="115" bestFit="1" customWidth="1"/>
    <col min="3849" max="3849" width="11.85546875" style="115" bestFit="1" customWidth="1"/>
    <col min="3850" max="4096" width="9.140625" style="115"/>
    <col min="4097" max="4097" width="3" style="115" customWidth="1"/>
    <col min="4098" max="4098" width="35.140625" style="115" customWidth="1"/>
    <col min="4099" max="4099" width="8.7109375" style="115" customWidth="1"/>
    <col min="4100" max="4100" width="22.140625" style="115" customWidth="1"/>
    <col min="4101" max="4101" width="19.28515625" style="115" customWidth="1"/>
    <col min="4102" max="4102" width="17.7109375" style="115" customWidth="1"/>
    <col min="4103" max="4103" width="10.85546875" style="115" bestFit="1" customWidth="1"/>
    <col min="4104" max="4104" width="9.85546875" style="115" bestFit="1" customWidth="1"/>
    <col min="4105" max="4105" width="11.85546875" style="115" bestFit="1" customWidth="1"/>
    <col min="4106" max="4352" width="9.140625" style="115"/>
    <col min="4353" max="4353" width="3" style="115" customWidth="1"/>
    <col min="4354" max="4354" width="35.140625" style="115" customWidth="1"/>
    <col min="4355" max="4355" width="8.7109375" style="115" customWidth="1"/>
    <col min="4356" max="4356" width="22.140625" style="115" customWidth="1"/>
    <col min="4357" max="4357" width="19.28515625" style="115" customWidth="1"/>
    <col min="4358" max="4358" width="17.7109375" style="115" customWidth="1"/>
    <col min="4359" max="4359" width="10.85546875" style="115" bestFit="1" customWidth="1"/>
    <col min="4360" max="4360" width="9.85546875" style="115" bestFit="1" customWidth="1"/>
    <col min="4361" max="4361" width="11.85546875" style="115" bestFit="1" customWidth="1"/>
    <col min="4362" max="4608" width="9.140625" style="115"/>
    <col min="4609" max="4609" width="3" style="115" customWidth="1"/>
    <col min="4610" max="4610" width="35.140625" style="115" customWidth="1"/>
    <col min="4611" max="4611" width="8.7109375" style="115" customWidth="1"/>
    <col min="4612" max="4612" width="22.140625" style="115" customWidth="1"/>
    <col min="4613" max="4613" width="19.28515625" style="115" customWidth="1"/>
    <col min="4614" max="4614" width="17.7109375" style="115" customWidth="1"/>
    <col min="4615" max="4615" width="10.85546875" style="115" bestFit="1" customWidth="1"/>
    <col min="4616" max="4616" width="9.85546875" style="115" bestFit="1" customWidth="1"/>
    <col min="4617" max="4617" width="11.85546875" style="115" bestFit="1" customWidth="1"/>
    <col min="4618" max="4864" width="9.140625" style="115"/>
    <col min="4865" max="4865" width="3" style="115" customWidth="1"/>
    <col min="4866" max="4866" width="35.140625" style="115" customWidth="1"/>
    <col min="4867" max="4867" width="8.7109375" style="115" customWidth="1"/>
    <col min="4868" max="4868" width="22.140625" style="115" customWidth="1"/>
    <col min="4869" max="4869" width="19.28515625" style="115" customWidth="1"/>
    <col min="4870" max="4870" width="17.7109375" style="115" customWidth="1"/>
    <col min="4871" max="4871" width="10.85546875" style="115" bestFit="1" customWidth="1"/>
    <col min="4872" max="4872" width="9.85546875" style="115" bestFit="1" customWidth="1"/>
    <col min="4873" max="4873" width="11.85546875" style="115" bestFit="1" customWidth="1"/>
    <col min="4874" max="5120" width="9.140625" style="115"/>
    <col min="5121" max="5121" width="3" style="115" customWidth="1"/>
    <col min="5122" max="5122" width="35.140625" style="115" customWidth="1"/>
    <col min="5123" max="5123" width="8.7109375" style="115" customWidth="1"/>
    <col min="5124" max="5124" width="22.140625" style="115" customWidth="1"/>
    <col min="5125" max="5125" width="19.28515625" style="115" customWidth="1"/>
    <col min="5126" max="5126" width="17.7109375" style="115" customWidth="1"/>
    <col min="5127" max="5127" width="10.85546875" style="115" bestFit="1" customWidth="1"/>
    <col min="5128" max="5128" width="9.85546875" style="115" bestFit="1" customWidth="1"/>
    <col min="5129" max="5129" width="11.85546875" style="115" bestFit="1" customWidth="1"/>
    <col min="5130" max="5376" width="9.140625" style="115"/>
    <col min="5377" max="5377" width="3" style="115" customWidth="1"/>
    <col min="5378" max="5378" width="35.140625" style="115" customWidth="1"/>
    <col min="5379" max="5379" width="8.7109375" style="115" customWidth="1"/>
    <col min="5380" max="5380" width="22.140625" style="115" customWidth="1"/>
    <col min="5381" max="5381" width="19.28515625" style="115" customWidth="1"/>
    <col min="5382" max="5382" width="17.7109375" style="115" customWidth="1"/>
    <col min="5383" max="5383" width="10.85546875" style="115" bestFit="1" customWidth="1"/>
    <col min="5384" max="5384" width="9.85546875" style="115" bestFit="1" customWidth="1"/>
    <col min="5385" max="5385" width="11.85546875" style="115" bestFit="1" customWidth="1"/>
    <col min="5386" max="5632" width="9.140625" style="115"/>
    <col min="5633" max="5633" width="3" style="115" customWidth="1"/>
    <col min="5634" max="5634" width="35.140625" style="115" customWidth="1"/>
    <col min="5635" max="5635" width="8.7109375" style="115" customWidth="1"/>
    <col min="5636" max="5636" width="22.140625" style="115" customWidth="1"/>
    <col min="5637" max="5637" width="19.28515625" style="115" customWidth="1"/>
    <col min="5638" max="5638" width="17.7109375" style="115" customWidth="1"/>
    <col min="5639" max="5639" width="10.85546875" style="115" bestFit="1" customWidth="1"/>
    <col min="5640" max="5640" width="9.85546875" style="115" bestFit="1" customWidth="1"/>
    <col min="5641" max="5641" width="11.85546875" style="115" bestFit="1" customWidth="1"/>
    <col min="5642" max="5888" width="9.140625" style="115"/>
    <col min="5889" max="5889" width="3" style="115" customWidth="1"/>
    <col min="5890" max="5890" width="35.140625" style="115" customWidth="1"/>
    <col min="5891" max="5891" width="8.7109375" style="115" customWidth="1"/>
    <col min="5892" max="5892" width="22.140625" style="115" customWidth="1"/>
    <col min="5893" max="5893" width="19.28515625" style="115" customWidth="1"/>
    <col min="5894" max="5894" width="17.7109375" style="115" customWidth="1"/>
    <col min="5895" max="5895" width="10.85546875" style="115" bestFit="1" customWidth="1"/>
    <col min="5896" max="5896" width="9.85546875" style="115" bestFit="1" customWidth="1"/>
    <col min="5897" max="5897" width="11.85546875" style="115" bestFit="1" customWidth="1"/>
    <col min="5898" max="6144" width="9.140625" style="115"/>
    <col min="6145" max="6145" width="3" style="115" customWidth="1"/>
    <col min="6146" max="6146" width="35.140625" style="115" customWidth="1"/>
    <col min="6147" max="6147" width="8.7109375" style="115" customWidth="1"/>
    <col min="6148" max="6148" width="22.140625" style="115" customWidth="1"/>
    <col min="6149" max="6149" width="19.28515625" style="115" customWidth="1"/>
    <col min="6150" max="6150" width="17.7109375" style="115" customWidth="1"/>
    <col min="6151" max="6151" width="10.85546875" style="115" bestFit="1" customWidth="1"/>
    <col min="6152" max="6152" width="9.85546875" style="115" bestFit="1" customWidth="1"/>
    <col min="6153" max="6153" width="11.85546875" style="115" bestFit="1" customWidth="1"/>
    <col min="6154" max="6400" width="9.140625" style="115"/>
    <col min="6401" max="6401" width="3" style="115" customWidth="1"/>
    <col min="6402" max="6402" width="35.140625" style="115" customWidth="1"/>
    <col min="6403" max="6403" width="8.7109375" style="115" customWidth="1"/>
    <col min="6404" max="6404" width="22.140625" style="115" customWidth="1"/>
    <col min="6405" max="6405" width="19.28515625" style="115" customWidth="1"/>
    <col min="6406" max="6406" width="17.7109375" style="115" customWidth="1"/>
    <col min="6407" max="6407" width="10.85546875" style="115" bestFit="1" customWidth="1"/>
    <col min="6408" max="6408" width="9.85546875" style="115" bestFit="1" customWidth="1"/>
    <col min="6409" max="6409" width="11.85546875" style="115" bestFit="1" customWidth="1"/>
    <col min="6410" max="6656" width="9.140625" style="115"/>
    <col min="6657" max="6657" width="3" style="115" customWidth="1"/>
    <col min="6658" max="6658" width="35.140625" style="115" customWidth="1"/>
    <col min="6659" max="6659" width="8.7109375" style="115" customWidth="1"/>
    <col min="6660" max="6660" width="22.140625" style="115" customWidth="1"/>
    <col min="6661" max="6661" width="19.28515625" style="115" customWidth="1"/>
    <col min="6662" max="6662" width="17.7109375" style="115" customWidth="1"/>
    <col min="6663" max="6663" width="10.85546875" style="115" bestFit="1" customWidth="1"/>
    <col min="6664" max="6664" width="9.85546875" style="115" bestFit="1" customWidth="1"/>
    <col min="6665" max="6665" width="11.85546875" style="115" bestFit="1" customWidth="1"/>
    <col min="6666" max="6912" width="9.140625" style="115"/>
    <col min="6913" max="6913" width="3" style="115" customWidth="1"/>
    <col min="6914" max="6914" width="35.140625" style="115" customWidth="1"/>
    <col min="6915" max="6915" width="8.7109375" style="115" customWidth="1"/>
    <col min="6916" max="6916" width="22.140625" style="115" customWidth="1"/>
    <col min="6917" max="6917" width="19.28515625" style="115" customWidth="1"/>
    <col min="6918" max="6918" width="17.7109375" style="115" customWidth="1"/>
    <col min="6919" max="6919" width="10.85546875" style="115" bestFit="1" customWidth="1"/>
    <col min="6920" max="6920" width="9.85546875" style="115" bestFit="1" customWidth="1"/>
    <col min="6921" max="6921" width="11.85546875" style="115" bestFit="1" customWidth="1"/>
    <col min="6922" max="7168" width="9.140625" style="115"/>
    <col min="7169" max="7169" width="3" style="115" customWidth="1"/>
    <col min="7170" max="7170" width="35.140625" style="115" customWidth="1"/>
    <col min="7171" max="7171" width="8.7109375" style="115" customWidth="1"/>
    <col min="7172" max="7172" width="22.140625" style="115" customWidth="1"/>
    <col min="7173" max="7173" width="19.28515625" style="115" customWidth="1"/>
    <col min="7174" max="7174" width="17.7109375" style="115" customWidth="1"/>
    <col min="7175" max="7175" width="10.85546875" style="115" bestFit="1" customWidth="1"/>
    <col min="7176" max="7176" width="9.85546875" style="115" bestFit="1" customWidth="1"/>
    <col min="7177" max="7177" width="11.85546875" style="115" bestFit="1" customWidth="1"/>
    <col min="7178" max="7424" width="9.140625" style="115"/>
    <col min="7425" max="7425" width="3" style="115" customWidth="1"/>
    <col min="7426" max="7426" width="35.140625" style="115" customWidth="1"/>
    <col min="7427" max="7427" width="8.7109375" style="115" customWidth="1"/>
    <col min="7428" max="7428" width="22.140625" style="115" customWidth="1"/>
    <col min="7429" max="7429" width="19.28515625" style="115" customWidth="1"/>
    <col min="7430" max="7430" width="17.7109375" style="115" customWidth="1"/>
    <col min="7431" max="7431" width="10.85546875" style="115" bestFit="1" customWidth="1"/>
    <col min="7432" max="7432" width="9.85546875" style="115" bestFit="1" customWidth="1"/>
    <col min="7433" max="7433" width="11.85546875" style="115" bestFit="1" customWidth="1"/>
    <col min="7434" max="7680" width="9.140625" style="115"/>
    <col min="7681" max="7681" width="3" style="115" customWidth="1"/>
    <col min="7682" max="7682" width="35.140625" style="115" customWidth="1"/>
    <col min="7683" max="7683" width="8.7109375" style="115" customWidth="1"/>
    <col min="7684" max="7684" width="22.140625" style="115" customWidth="1"/>
    <col min="7685" max="7685" width="19.28515625" style="115" customWidth="1"/>
    <col min="7686" max="7686" width="17.7109375" style="115" customWidth="1"/>
    <col min="7687" max="7687" width="10.85546875" style="115" bestFit="1" customWidth="1"/>
    <col min="7688" max="7688" width="9.85546875" style="115" bestFit="1" customWidth="1"/>
    <col min="7689" max="7689" width="11.85546875" style="115" bestFit="1" customWidth="1"/>
    <col min="7690" max="7936" width="9.140625" style="115"/>
    <col min="7937" max="7937" width="3" style="115" customWidth="1"/>
    <col min="7938" max="7938" width="35.140625" style="115" customWidth="1"/>
    <col min="7939" max="7939" width="8.7109375" style="115" customWidth="1"/>
    <col min="7940" max="7940" width="22.140625" style="115" customWidth="1"/>
    <col min="7941" max="7941" width="19.28515625" style="115" customWidth="1"/>
    <col min="7942" max="7942" width="17.7109375" style="115" customWidth="1"/>
    <col min="7943" max="7943" width="10.85546875" style="115" bestFit="1" customWidth="1"/>
    <col min="7944" max="7944" width="9.85546875" style="115" bestFit="1" customWidth="1"/>
    <col min="7945" max="7945" width="11.85546875" style="115" bestFit="1" customWidth="1"/>
    <col min="7946" max="8192" width="9.140625" style="115"/>
    <col min="8193" max="8193" width="3" style="115" customWidth="1"/>
    <col min="8194" max="8194" width="35.140625" style="115" customWidth="1"/>
    <col min="8195" max="8195" width="8.7109375" style="115" customWidth="1"/>
    <col min="8196" max="8196" width="22.140625" style="115" customWidth="1"/>
    <col min="8197" max="8197" width="19.28515625" style="115" customWidth="1"/>
    <col min="8198" max="8198" width="17.7109375" style="115" customWidth="1"/>
    <col min="8199" max="8199" width="10.85546875" style="115" bestFit="1" customWidth="1"/>
    <col min="8200" max="8200" width="9.85546875" style="115" bestFit="1" customWidth="1"/>
    <col min="8201" max="8201" width="11.85546875" style="115" bestFit="1" customWidth="1"/>
    <col min="8202" max="8448" width="9.140625" style="115"/>
    <col min="8449" max="8449" width="3" style="115" customWidth="1"/>
    <col min="8450" max="8450" width="35.140625" style="115" customWidth="1"/>
    <col min="8451" max="8451" width="8.7109375" style="115" customWidth="1"/>
    <col min="8452" max="8452" width="22.140625" style="115" customWidth="1"/>
    <col min="8453" max="8453" width="19.28515625" style="115" customWidth="1"/>
    <col min="8454" max="8454" width="17.7109375" style="115" customWidth="1"/>
    <col min="8455" max="8455" width="10.85546875" style="115" bestFit="1" customWidth="1"/>
    <col min="8456" max="8456" width="9.85546875" style="115" bestFit="1" customWidth="1"/>
    <col min="8457" max="8457" width="11.85546875" style="115" bestFit="1" customWidth="1"/>
    <col min="8458" max="8704" width="9.140625" style="115"/>
    <col min="8705" max="8705" width="3" style="115" customWidth="1"/>
    <col min="8706" max="8706" width="35.140625" style="115" customWidth="1"/>
    <col min="8707" max="8707" width="8.7109375" style="115" customWidth="1"/>
    <col min="8708" max="8708" width="22.140625" style="115" customWidth="1"/>
    <col min="8709" max="8709" width="19.28515625" style="115" customWidth="1"/>
    <col min="8710" max="8710" width="17.7109375" style="115" customWidth="1"/>
    <col min="8711" max="8711" width="10.85546875" style="115" bestFit="1" customWidth="1"/>
    <col min="8712" max="8712" width="9.85546875" style="115" bestFit="1" customWidth="1"/>
    <col min="8713" max="8713" width="11.85546875" style="115" bestFit="1" customWidth="1"/>
    <col min="8714" max="8960" width="9.140625" style="115"/>
    <col min="8961" max="8961" width="3" style="115" customWidth="1"/>
    <col min="8962" max="8962" width="35.140625" style="115" customWidth="1"/>
    <col min="8963" max="8963" width="8.7109375" style="115" customWidth="1"/>
    <col min="8964" max="8964" width="22.140625" style="115" customWidth="1"/>
    <col min="8965" max="8965" width="19.28515625" style="115" customWidth="1"/>
    <col min="8966" max="8966" width="17.7109375" style="115" customWidth="1"/>
    <col min="8967" max="8967" width="10.85546875" style="115" bestFit="1" customWidth="1"/>
    <col min="8968" max="8968" width="9.85546875" style="115" bestFit="1" customWidth="1"/>
    <col min="8969" max="8969" width="11.85546875" style="115" bestFit="1" customWidth="1"/>
    <col min="8970" max="9216" width="9.140625" style="115"/>
    <col min="9217" max="9217" width="3" style="115" customWidth="1"/>
    <col min="9218" max="9218" width="35.140625" style="115" customWidth="1"/>
    <col min="9219" max="9219" width="8.7109375" style="115" customWidth="1"/>
    <col min="9220" max="9220" width="22.140625" style="115" customWidth="1"/>
    <col min="9221" max="9221" width="19.28515625" style="115" customWidth="1"/>
    <col min="9222" max="9222" width="17.7109375" style="115" customWidth="1"/>
    <col min="9223" max="9223" width="10.85546875" style="115" bestFit="1" customWidth="1"/>
    <col min="9224" max="9224" width="9.85546875" style="115" bestFit="1" customWidth="1"/>
    <col min="9225" max="9225" width="11.85546875" style="115" bestFit="1" customWidth="1"/>
    <col min="9226" max="9472" width="9.140625" style="115"/>
    <col min="9473" max="9473" width="3" style="115" customWidth="1"/>
    <col min="9474" max="9474" width="35.140625" style="115" customWidth="1"/>
    <col min="9475" max="9475" width="8.7109375" style="115" customWidth="1"/>
    <col min="9476" max="9476" width="22.140625" style="115" customWidth="1"/>
    <col min="9477" max="9477" width="19.28515625" style="115" customWidth="1"/>
    <col min="9478" max="9478" width="17.7109375" style="115" customWidth="1"/>
    <col min="9479" max="9479" width="10.85546875" style="115" bestFit="1" customWidth="1"/>
    <col min="9480" max="9480" width="9.85546875" style="115" bestFit="1" customWidth="1"/>
    <col min="9481" max="9481" width="11.85546875" style="115" bestFit="1" customWidth="1"/>
    <col min="9482" max="9728" width="9.140625" style="115"/>
    <col min="9729" max="9729" width="3" style="115" customWidth="1"/>
    <col min="9730" max="9730" width="35.140625" style="115" customWidth="1"/>
    <col min="9731" max="9731" width="8.7109375" style="115" customWidth="1"/>
    <col min="9732" max="9732" width="22.140625" style="115" customWidth="1"/>
    <col min="9733" max="9733" width="19.28515625" style="115" customWidth="1"/>
    <col min="9734" max="9734" width="17.7109375" style="115" customWidth="1"/>
    <col min="9735" max="9735" width="10.85546875" style="115" bestFit="1" customWidth="1"/>
    <col min="9736" max="9736" width="9.85546875" style="115" bestFit="1" customWidth="1"/>
    <col min="9737" max="9737" width="11.85546875" style="115" bestFit="1" customWidth="1"/>
    <col min="9738" max="9984" width="9.140625" style="115"/>
    <col min="9985" max="9985" width="3" style="115" customWidth="1"/>
    <col min="9986" max="9986" width="35.140625" style="115" customWidth="1"/>
    <col min="9987" max="9987" width="8.7109375" style="115" customWidth="1"/>
    <col min="9988" max="9988" width="22.140625" style="115" customWidth="1"/>
    <col min="9989" max="9989" width="19.28515625" style="115" customWidth="1"/>
    <col min="9990" max="9990" width="17.7109375" style="115" customWidth="1"/>
    <col min="9991" max="9991" width="10.85546875" style="115" bestFit="1" customWidth="1"/>
    <col min="9992" max="9992" width="9.85546875" style="115" bestFit="1" customWidth="1"/>
    <col min="9993" max="9993" width="11.85546875" style="115" bestFit="1" customWidth="1"/>
    <col min="9994" max="10240" width="9.140625" style="115"/>
    <col min="10241" max="10241" width="3" style="115" customWidth="1"/>
    <col min="10242" max="10242" width="35.140625" style="115" customWidth="1"/>
    <col min="10243" max="10243" width="8.7109375" style="115" customWidth="1"/>
    <col min="10244" max="10244" width="22.140625" style="115" customWidth="1"/>
    <col min="10245" max="10245" width="19.28515625" style="115" customWidth="1"/>
    <col min="10246" max="10246" width="17.7109375" style="115" customWidth="1"/>
    <col min="10247" max="10247" width="10.85546875" style="115" bestFit="1" customWidth="1"/>
    <col min="10248" max="10248" width="9.85546875" style="115" bestFit="1" customWidth="1"/>
    <col min="10249" max="10249" width="11.85546875" style="115" bestFit="1" customWidth="1"/>
    <col min="10250" max="10496" width="9.140625" style="115"/>
    <col min="10497" max="10497" width="3" style="115" customWidth="1"/>
    <col min="10498" max="10498" width="35.140625" style="115" customWidth="1"/>
    <col min="10499" max="10499" width="8.7109375" style="115" customWidth="1"/>
    <col min="10500" max="10500" width="22.140625" style="115" customWidth="1"/>
    <col min="10501" max="10501" width="19.28515625" style="115" customWidth="1"/>
    <col min="10502" max="10502" width="17.7109375" style="115" customWidth="1"/>
    <col min="10503" max="10503" width="10.85546875" style="115" bestFit="1" customWidth="1"/>
    <col min="10504" max="10504" width="9.85546875" style="115" bestFit="1" customWidth="1"/>
    <col min="10505" max="10505" width="11.85546875" style="115" bestFit="1" customWidth="1"/>
    <col min="10506" max="10752" width="9.140625" style="115"/>
    <col min="10753" max="10753" width="3" style="115" customWidth="1"/>
    <col min="10754" max="10754" width="35.140625" style="115" customWidth="1"/>
    <col min="10755" max="10755" width="8.7109375" style="115" customWidth="1"/>
    <col min="10756" max="10756" width="22.140625" style="115" customWidth="1"/>
    <col min="10757" max="10757" width="19.28515625" style="115" customWidth="1"/>
    <col min="10758" max="10758" width="17.7109375" style="115" customWidth="1"/>
    <col min="10759" max="10759" width="10.85546875" style="115" bestFit="1" customWidth="1"/>
    <col min="10760" max="10760" width="9.85546875" style="115" bestFit="1" customWidth="1"/>
    <col min="10761" max="10761" width="11.85546875" style="115" bestFit="1" customWidth="1"/>
    <col min="10762" max="11008" width="9.140625" style="115"/>
    <col min="11009" max="11009" width="3" style="115" customWidth="1"/>
    <col min="11010" max="11010" width="35.140625" style="115" customWidth="1"/>
    <col min="11011" max="11011" width="8.7109375" style="115" customWidth="1"/>
    <col min="11012" max="11012" width="22.140625" style="115" customWidth="1"/>
    <col min="11013" max="11013" width="19.28515625" style="115" customWidth="1"/>
    <col min="11014" max="11014" width="17.7109375" style="115" customWidth="1"/>
    <col min="11015" max="11015" width="10.85546875" style="115" bestFit="1" customWidth="1"/>
    <col min="11016" max="11016" width="9.85546875" style="115" bestFit="1" customWidth="1"/>
    <col min="11017" max="11017" width="11.85546875" style="115" bestFit="1" customWidth="1"/>
    <col min="11018" max="11264" width="9.140625" style="115"/>
    <col min="11265" max="11265" width="3" style="115" customWidth="1"/>
    <col min="11266" max="11266" width="35.140625" style="115" customWidth="1"/>
    <col min="11267" max="11267" width="8.7109375" style="115" customWidth="1"/>
    <col min="11268" max="11268" width="22.140625" style="115" customWidth="1"/>
    <col min="11269" max="11269" width="19.28515625" style="115" customWidth="1"/>
    <col min="11270" max="11270" width="17.7109375" style="115" customWidth="1"/>
    <col min="11271" max="11271" width="10.85546875" style="115" bestFit="1" customWidth="1"/>
    <col min="11272" max="11272" width="9.85546875" style="115" bestFit="1" customWidth="1"/>
    <col min="11273" max="11273" width="11.85546875" style="115" bestFit="1" customWidth="1"/>
    <col min="11274" max="11520" width="9.140625" style="115"/>
    <col min="11521" max="11521" width="3" style="115" customWidth="1"/>
    <col min="11522" max="11522" width="35.140625" style="115" customWidth="1"/>
    <col min="11523" max="11523" width="8.7109375" style="115" customWidth="1"/>
    <col min="11524" max="11524" width="22.140625" style="115" customWidth="1"/>
    <col min="11525" max="11525" width="19.28515625" style="115" customWidth="1"/>
    <col min="11526" max="11526" width="17.7109375" style="115" customWidth="1"/>
    <col min="11527" max="11527" width="10.85546875" style="115" bestFit="1" customWidth="1"/>
    <col min="11528" max="11528" width="9.85546875" style="115" bestFit="1" customWidth="1"/>
    <col min="11529" max="11529" width="11.85546875" style="115" bestFit="1" customWidth="1"/>
    <col min="11530" max="11776" width="9.140625" style="115"/>
    <col min="11777" max="11777" width="3" style="115" customWidth="1"/>
    <col min="11778" max="11778" width="35.140625" style="115" customWidth="1"/>
    <col min="11779" max="11779" width="8.7109375" style="115" customWidth="1"/>
    <col min="11780" max="11780" width="22.140625" style="115" customWidth="1"/>
    <col min="11781" max="11781" width="19.28515625" style="115" customWidth="1"/>
    <col min="11782" max="11782" width="17.7109375" style="115" customWidth="1"/>
    <col min="11783" max="11783" width="10.85546875" style="115" bestFit="1" customWidth="1"/>
    <col min="11784" max="11784" width="9.85546875" style="115" bestFit="1" customWidth="1"/>
    <col min="11785" max="11785" width="11.85546875" style="115" bestFit="1" customWidth="1"/>
    <col min="11786" max="12032" width="9.140625" style="115"/>
    <col min="12033" max="12033" width="3" style="115" customWidth="1"/>
    <col min="12034" max="12034" width="35.140625" style="115" customWidth="1"/>
    <col min="12035" max="12035" width="8.7109375" style="115" customWidth="1"/>
    <col min="12036" max="12036" width="22.140625" style="115" customWidth="1"/>
    <col min="12037" max="12037" width="19.28515625" style="115" customWidth="1"/>
    <col min="12038" max="12038" width="17.7109375" style="115" customWidth="1"/>
    <col min="12039" max="12039" width="10.85546875" style="115" bestFit="1" customWidth="1"/>
    <col min="12040" max="12040" width="9.85546875" style="115" bestFit="1" customWidth="1"/>
    <col min="12041" max="12041" width="11.85546875" style="115" bestFit="1" customWidth="1"/>
    <col min="12042" max="12288" width="9.140625" style="115"/>
    <col min="12289" max="12289" width="3" style="115" customWidth="1"/>
    <col min="12290" max="12290" width="35.140625" style="115" customWidth="1"/>
    <col min="12291" max="12291" width="8.7109375" style="115" customWidth="1"/>
    <col min="12292" max="12292" width="22.140625" style="115" customWidth="1"/>
    <col min="12293" max="12293" width="19.28515625" style="115" customWidth="1"/>
    <col min="12294" max="12294" width="17.7109375" style="115" customWidth="1"/>
    <col min="12295" max="12295" width="10.85546875" style="115" bestFit="1" customWidth="1"/>
    <col min="12296" max="12296" width="9.85546875" style="115" bestFit="1" customWidth="1"/>
    <col min="12297" max="12297" width="11.85546875" style="115" bestFit="1" customWidth="1"/>
    <col min="12298" max="12544" width="9.140625" style="115"/>
    <col min="12545" max="12545" width="3" style="115" customWidth="1"/>
    <col min="12546" max="12546" width="35.140625" style="115" customWidth="1"/>
    <col min="12547" max="12547" width="8.7109375" style="115" customWidth="1"/>
    <col min="12548" max="12548" width="22.140625" style="115" customWidth="1"/>
    <col min="12549" max="12549" width="19.28515625" style="115" customWidth="1"/>
    <col min="12550" max="12550" width="17.7109375" style="115" customWidth="1"/>
    <col min="12551" max="12551" width="10.85546875" style="115" bestFit="1" customWidth="1"/>
    <col min="12552" max="12552" width="9.85546875" style="115" bestFit="1" customWidth="1"/>
    <col min="12553" max="12553" width="11.85546875" style="115" bestFit="1" customWidth="1"/>
    <col min="12554" max="12800" width="9.140625" style="115"/>
    <col min="12801" max="12801" width="3" style="115" customWidth="1"/>
    <col min="12802" max="12802" width="35.140625" style="115" customWidth="1"/>
    <col min="12803" max="12803" width="8.7109375" style="115" customWidth="1"/>
    <col min="12804" max="12804" width="22.140625" style="115" customWidth="1"/>
    <col min="12805" max="12805" width="19.28515625" style="115" customWidth="1"/>
    <col min="12806" max="12806" width="17.7109375" style="115" customWidth="1"/>
    <col min="12807" max="12807" width="10.85546875" style="115" bestFit="1" customWidth="1"/>
    <col min="12808" max="12808" width="9.85546875" style="115" bestFit="1" customWidth="1"/>
    <col min="12809" max="12809" width="11.85546875" style="115" bestFit="1" customWidth="1"/>
    <col min="12810" max="13056" width="9.140625" style="115"/>
    <col min="13057" max="13057" width="3" style="115" customWidth="1"/>
    <col min="13058" max="13058" width="35.140625" style="115" customWidth="1"/>
    <col min="13059" max="13059" width="8.7109375" style="115" customWidth="1"/>
    <col min="13060" max="13060" width="22.140625" style="115" customWidth="1"/>
    <col min="13061" max="13061" width="19.28515625" style="115" customWidth="1"/>
    <col min="13062" max="13062" width="17.7109375" style="115" customWidth="1"/>
    <col min="13063" max="13063" width="10.85546875" style="115" bestFit="1" customWidth="1"/>
    <col min="13064" max="13064" width="9.85546875" style="115" bestFit="1" customWidth="1"/>
    <col min="13065" max="13065" width="11.85546875" style="115" bestFit="1" customWidth="1"/>
    <col min="13066" max="13312" width="9.140625" style="115"/>
    <col min="13313" max="13313" width="3" style="115" customWidth="1"/>
    <col min="13314" max="13314" width="35.140625" style="115" customWidth="1"/>
    <col min="13315" max="13315" width="8.7109375" style="115" customWidth="1"/>
    <col min="13316" max="13316" width="22.140625" style="115" customWidth="1"/>
    <col min="13317" max="13317" width="19.28515625" style="115" customWidth="1"/>
    <col min="13318" max="13318" width="17.7109375" style="115" customWidth="1"/>
    <col min="13319" max="13319" width="10.85546875" style="115" bestFit="1" customWidth="1"/>
    <col min="13320" max="13320" width="9.85546875" style="115" bestFit="1" customWidth="1"/>
    <col min="13321" max="13321" width="11.85546875" style="115" bestFit="1" customWidth="1"/>
    <col min="13322" max="13568" width="9.140625" style="115"/>
    <col min="13569" max="13569" width="3" style="115" customWidth="1"/>
    <col min="13570" max="13570" width="35.140625" style="115" customWidth="1"/>
    <col min="13571" max="13571" width="8.7109375" style="115" customWidth="1"/>
    <col min="13572" max="13572" width="22.140625" style="115" customWidth="1"/>
    <col min="13573" max="13573" width="19.28515625" style="115" customWidth="1"/>
    <col min="13574" max="13574" width="17.7109375" style="115" customWidth="1"/>
    <col min="13575" max="13575" width="10.85546875" style="115" bestFit="1" customWidth="1"/>
    <col min="13576" max="13576" width="9.85546875" style="115" bestFit="1" customWidth="1"/>
    <col min="13577" max="13577" width="11.85546875" style="115" bestFit="1" customWidth="1"/>
    <col min="13578" max="13824" width="9.140625" style="115"/>
    <col min="13825" max="13825" width="3" style="115" customWidth="1"/>
    <col min="13826" max="13826" width="35.140625" style="115" customWidth="1"/>
    <col min="13827" max="13827" width="8.7109375" style="115" customWidth="1"/>
    <col min="13828" max="13828" width="22.140625" style="115" customWidth="1"/>
    <col min="13829" max="13829" width="19.28515625" style="115" customWidth="1"/>
    <col min="13830" max="13830" width="17.7109375" style="115" customWidth="1"/>
    <col min="13831" max="13831" width="10.85546875" style="115" bestFit="1" customWidth="1"/>
    <col min="13832" max="13832" width="9.85546875" style="115" bestFit="1" customWidth="1"/>
    <col min="13833" max="13833" width="11.85546875" style="115" bestFit="1" customWidth="1"/>
    <col min="13834" max="14080" width="9.140625" style="115"/>
    <col min="14081" max="14081" width="3" style="115" customWidth="1"/>
    <col min="14082" max="14082" width="35.140625" style="115" customWidth="1"/>
    <col min="14083" max="14083" width="8.7109375" style="115" customWidth="1"/>
    <col min="14084" max="14084" width="22.140625" style="115" customWidth="1"/>
    <col min="14085" max="14085" width="19.28515625" style="115" customWidth="1"/>
    <col min="14086" max="14086" width="17.7109375" style="115" customWidth="1"/>
    <col min="14087" max="14087" width="10.85546875" style="115" bestFit="1" customWidth="1"/>
    <col min="14088" max="14088" width="9.85546875" style="115" bestFit="1" customWidth="1"/>
    <col min="14089" max="14089" width="11.85546875" style="115" bestFit="1" customWidth="1"/>
    <col min="14090" max="14336" width="9.140625" style="115"/>
    <col min="14337" max="14337" width="3" style="115" customWidth="1"/>
    <col min="14338" max="14338" width="35.140625" style="115" customWidth="1"/>
    <col min="14339" max="14339" width="8.7109375" style="115" customWidth="1"/>
    <col min="14340" max="14340" width="22.140625" style="115" customWidth="1"/>
    <col min="14341" max="14341" width="19.28515625" style="115" customWidth="1"/>
    <col min="14342" max="14342" width="17.7109375" style="115" customWidth="1"/>
    <col min="14343" max="14343" width="10.85546875" style="115" bestFit="1" customWidth="1"/>
    <col min="14344" max="14344" width="9.85546875" style="115" bestFit="1" customWidth="1"/>
    <col min="14345" max="14345" width="11.85546875" style="115" bestFit="1" customWidth="1"/>
    <col min="14346" max="14592" width="9.140625" style="115"/>
    <col min="14593" max="14593" width="3" style="115" customWidth="1"/>
    <col min="14594" max="14594" width="35.140625" style="115" customWidth="1"/>
    <col min="14595" max="14595" width="8.7109375" style="115" customWidth="1"/>
    <col min="14596" max="14596" width="22.140625" style="115" customWidth="1"/>
    <col min="14597" max="14597" width="19.28515625" style="115" customWidth="1"/>
    <col min="14598" max="14598" width="17.7109375" style="115" customWidth="1"/>
    <col min="14599" max="14599" width="10.85546875" style="115" bestFit="1" customWidth="1"/>
    <col min="14600" max="14600" width="9.85546875" style="115" bestFit="1" customWidth="1"/>
    <col min="14601" max="14601" width="11.85546875" style="115" bestFit="1" customWidth="1"/>
    <col min="14602" max="14848" width="9.140625" style="115"/>
    <col min="14849" max="14849" width="3" style="115" customWidth="1"/>
    <col min="14850" max="14850" width="35.140625" style="115" customWidth="1"/>
    <col min="14851" max="14851" width="8.7109375" style="115" customWidth="1"/>
    <col min="14852" max="14852" width="22.140625" style="115" customWidth="1"/>
    <col min="14853" max="14853" width="19.28515625" style="115" customWidth="1"/>
    <col min="14854" max="14854" width="17.7109375" style="115" customWidth="1"/>
    <col min="14855" max="14855" width="10.85546875" style="115" bestFit="1" customWidth="1"/>
    <col min="14856" max="14856" width="9.85546875" style="115" bestFit="1" customWidth="1"/>
    <col min="14857" max="14857" width="11.85546875" style="115" bestFit="1" customWidth="1"/>
    <col min="14858" max="15104" width="9.140625" style="115"/>
    <col min="15105" max="15105" width="3" style="115" customWidth="1"/>
    <col min="15106" max="15106" width="35.140625" style="115" customWidth="1"/>
    <col min="15107" max="15107" width="8.7109375" style="115" customWidth="1"/>
    <col min="15108" max="15108" width="22.140625" style="115" customWidth="1"/>
    <col min="15109" max="15109" width="19.28515625" style="115" customWidth="1"/>
    <col min="15110" max="15110" width="17.7109375" style="115" customWidth="1"/>
    <col min="15111" max="15111" width="10.85546875" style="115" bestFit="1" customWidth="1"/>
    <col min="15112" max="15112" width="9.85546875" style="115" bestFit="1" customWidth="1"/>
    <col min="15113" max="15113" width="11.85546875" style="115" bestFit="1" customWidth="1"/>
    <col min="15114" max="15360" width="9.140625" style="115"/>
    <col min="15361" max="15361" width="3" style="115" customWidth="1"/>
    <col min="15362" max="15362" width="35.140625" style="115" customWidth="1"/>
    <col min="15363" max="15363" width="8.7109375" style="115" customWidth="1"/>
    <col min="15364" max="15364" width="22.140625" style="115" customWidth="1"/>
    <col min="15365" max="15365" width="19.28515625" style="115" customWidth="1"/>
    <col min="15366" max="15366" width="17.7109375" style="115" customWidth="1"/>
    <col min="15367" max="15367" width="10.85546875" style="115" bestFit="1" customWidth="1"/>
    <col min="15368" max="15368" width="9.85546875" style="115" bestFit="1" customWidth="1"/>
    <col min="15369" max="15369" width="11.85546875" style="115" bestFit="1" customWidth="1"/>
    <col min="15370" max="15616" width="9.140625" style="115"/>
    <col min="15617" max="15617" width="3" style="115" customWidth="1"/>
    <col min="15618" max="15618" width="35.140625" style="115" customWidth="1"/>
    <col min="15619" max="15619" width="8.7109375" style="115" customWidth="1"/>
    <col min="15620" max="15620" width="22.140625" style="115" customWidth="1"/>
    <col min="15621" max="15621" width="19.28515625" style="115" customWidth="1"/>
    <col min="15622" max="15622" width="17.7109375" style="115" customWidth="1"/>
    <col min="15623" max="15623" width="10.85546875" style="115" bestFit="1" customWidth="1"/>
    <col min="15624" max="15624" width="9.85546875" style="115" bestFit="1" customWidth="1"/>
    <col min="15625" max="15625" width="11.85546875" style="115" bestFit="1" customWidth="1"/>
    <col min="15626" max="15872" width="9.140625" style="115"/>
    <col min="15873" max="15873" width="3" style="115" customWidth="1"/>
    <col min="15874" max="15874" width="35.140625" style="115" customWidth="1"/>
    <col min="15875" max="15875" width="8.7109375" style="115" customWidth="1"/>
    <col min="15876" max="15876" width="22.140625" style="115" customWidth="1"/>
    <col min="15877" max="15877" width="19.28515625" style="115" customWidth="1"/>
    <col min="15878" max="15878" width="17.7109375" style="115" customWidth="1"/>
    <col min="15879" max="15879" width="10.85546875" style="115" bestFit="1" customWidth="1"/>
    <col min="15880" max="15880" width="9.85546875" style="115" bestFit="1" customWidth="1"/>
    <col min="15881" max="15881" width="11.85546875" style="115" bestFit="1" customWidth="1"/>
    <col min="15882" max="16128" width="9.140625" style="115"/>
    <col min="16129" max="16129" width="3" style="115" customWidth="1"/>
    <col min="16130" max="16130" width="35.140625" style="115" customWidth="1"/>
    <col min="16131" max="16131" width="8.7109375" style="115" customWidth="1"/>
    <col min="16132" max="16132" width="22.140625" style="115" customWidth="1"/>
    <col min="16133" max="16133" width="19.28515625" style="115" customWidth="1"/>
    <col min="16134" max="16134" width="17.7109375" style="115" customWidth="1"/>
    <col min="16135" max="16135" width="10.85546875" style="115" bestFit="1" customWidth="1"/>
    <col min="16136" max="16136" width="9.85546875" style="115" bestFit="1" customWidth="1"/>
    <col min="16137" max="16137" width="11.85546875" style="115" bestFit="1" customWidth="1"/>
    <col min="16138" max="16384" width="9.140625" style="115"/>
  </cols>
  <sheetData>
    <row r="1" spans="1:9" ht="18" customHeight="1">
      <c r="B1" s="238" t="s">
        <v>0</v>
      </c>
      <c r="C1" s="238"/>
      <c r="D1" s="238"/>
      <c r="E1" s="238"/>
      <c r="F1" s="239"/>
      <c r="H1" s="240"/>
      <c r="I1" s="240"/>
    </row>
    <row r="2" spans="1:9" ht="18" customHeight="1">
      <c r="B2" s="238" t="s">
        <v>315</v>
      </c>
      <c r="C2" s="238"/>
      <c r="D2" s="238"/>
      <c r="E2" s="238"/>
      <c r="F2" s="238"/>
      <c r="H2" s="240"/>
      <c r="I2" s="240"/>
    </row>
    <row r="3" spans="1:9" ht="18" customHeight="1">
      <c r="B3" s="241" t="s">
        <v>316</v>
      </c>
      <c r="C3" s="242"/>
      <c r="D3" s="243"/>
      <c r="E3" s="239"/>
      <c r="F3" s="239"/>
      <c r="H3" s="240"/>
      <c r="I3" s="240"/>
    </row>
    <row r="4" spans="1:9" ht="18" customHeight="1">
      <c r="B4" s="241"/>
      <c r="C4" s="242"/>
      <c r="D4" s="243"/>
      <c r="E4" s="239"/>
      <c r="F4" s="239"/>
      <c r="H4" s="240"/>
      <c r="I4" s="240"/>
    </row>
    <row r="5" spans="1:9" ht="17.100000000000001" customHeight="1">
      <c r="B5" s="244" t="s">
        <v>317</v>
      </c>
      <c r="C5" s="245"/>
      <c r="D5" s="245"/>
      <c r="E5" s="246"/>
      <c r="F5" s="246"/>
      <c r="H5" s="240"/>
      <c r="I5" s="240"/>
    </row>
    <row r="6" spans="1:9" ht="32.25" customHeight="1">
      <c r="B6" s="247" t="s">
        <v>41</v>
      </c>
      <c r="C6" s="248" t="s">
        <v>20</v>
      </c>
      <c r="D6" s="249" t="s">
        <v>318</v>
      </c>
      <c r="E6" s="250" t="s">
        <v>319</v>
      </c>
      <c r="F6" s="250" t="s">
        <v>320</v>
      </c>
      <c r="H6" s="240"/>
      <c r="I6" s="240"/>
    </row>
    <row r="7" spans="1:9" ht="17.100000000000001" customHeight="1">
      <c r="B7" s="251" t="s">
        <v>29</v>
      </c>
      <c r="C7" s="252"/>
      <c r="D7" s="252"/>
      <c r="E7" s="252"/>
      <c r="F7" s="253"/>
    </row>
    <row r="8" spans="1:9" ht="17.100000000000001" customHeight="1">
      <c r="A8" s="116"/>
      <c r="B8" s="254" t="s">
        <v>321</v>
      </c>
      <c r="C8" s="254" t="s">
        <v>264</v>
      </c>
      <c r="D8" s="255">
        <v>2</v>
      </c>
      <c r="E8" s="256">
        <v>935000</v>
      </c>
      <c r="F8" s="256">
        <v>547300</v>
      </c>
    </row>
    <row r="9" spans="1:9" ht="17.100000000000001" customHeight="1">
      <c r="A9" s="116"/>
      <c r="B9" s="254" t="s">
        <v>322</v>
      </c>
      <c r="C9" s="254" t="s">
        <v>182</v>
      </c>
      <c r="D9" s="255">
        <v>1</v>
      </c>
      <c r="E9" s="256">
        <v>250000</v>
      </c>
      <c r="F9" s="256">
        <v>780000</v>
      </c>
    </row>
    <row r="10" spans="1:9" ht="17.100000000000001" customHeight="1">
      <c r="A10" s="116"/>
      <c r="B10" s="254" t="s">
        <v>297</v>
      </c>
      <c r="C10" s="254" t="s">
        <v>298</v>
      </c>
      <c r="D10" s="255">
        <v>1</v>
      </c>
      <c r="E10" s="256">
        <v>95156</v>
      </c>
      <c r="F10" s="256">
        <v>95156</v>
      </c>
    </row>
    <row r="11" spans="1:9" ht="17.100000000000001" customHeight="1">
      <c r="A11" s="116"/>
      <c r="B11" s="254" t="s">
        <v>323</v>
      </c>
      <c r="C11" s="254" t="s">
        <v>148</v>
      </c>
      <c r="D11" s="255">
        <v>3</v>
      </c>
      <c r="E11" s="256">
        <v>1312170</v>
      </c>
      <c r="F11" s="256">
        <v>511746.3</v>
      </c>
    </row>
    <row r="12" spans="1:9" ht="17.100000000000001" customHeight="1">
      <c r="A12" s="116"/>
      <c r="B12" s="254" t="s">
        <v>324</v>
      </c>
      <c r="C12" s="254" t="s">
        <v>180</v>
      </c>
      <c r="D12" s="255">
        <v>1</v>
      </c>
      <c r="E12" s="256">
        <v>1000000</v>
      </c>
      <c r="F12" s="256">
        <v>3900000</v>
      </c>
    </row>
    <row r="13" spans="1:9">
      <c r="A13" s="257"/>
      <c r="B13" s="258" t="s">
        <v>325</v>
      </c>
      <c r="C13" s="254" t="s">
        <v>196</v>
      </c>
      <c r="D13" s="255">
        <v>2</v>
      </c>
      <c r="E13" s="256">
        <v>1500000</v>
      </c>
      <c r="F13" s="256">
        <v>390000</v>
      </c>
    </row>
    <row r="14" spans="1:9" ht="17.100000000000001" customHeight="1">
      <c r="A14" s="116"/>
      <c r="B14" s="259" t="s">
        <v>326</v>
      </c>
      <c r="C14" s="260"/>
      <c r="D14" s="255">
        <f>SUM(D8:D13)</f>
        <v>10</v>
      </c>
      <c r="E14" s="256">
        <f>SUM(E8:E13)</f>
        <v>5092326</v>
      </c>
      <c r="F14" s="256">
        <f>SUM(F8:F13)</f>
        <v>6224202.2999999998</v>
      </c>
    </row>
    <row r="15" spans="1:9">
      <c r="A15" s="116"/>
      <c r="B15" s="261" t="s">
        <v>40</v>
      </c>
      <c r="C15" s="262"/>
      <c r="D15" s="255">
        <f>D14</f>
        <v>10</v>
      </c>
      <c r="E15" s="256">
        <f>E14</f>
        <v>5092326</v>
      </c>
      <c r="F15" s="256">
        <f>F14</f>
        <v>6224202.2999999998</v>
      </c>
    </row>
    <row r="16" spans="1:9">
      <c r="A16" s="116"/>
      <c r="B16" s="116"/>
      <c r="D16" s="263"/>
      <c r="E16" s="264"/>
      <c r="F16" s="264"/>
    </row>
    <row r="17" spans="1:6" ht="18.75">
      <c r="A17" s="116"/>
      <c r="B17" s="265" t="s">
        <v>327</v>
      </c>
      <c r="C17" s="266"/>
      <c r="D17" s="267"/>
      <c r="E17" s="268"/>
      <c r="F17" s="269"/>
    </row>
    <row r="18" spans="1:6" ht="31.5">
      <c r="A18" s="116"/>
      <c r="B18" s="270" t="s">
        <v>41</v>
      </c>
      <c r="C18" s="248" t="s">
        <v>20</v>
      </c>
      <c r="D18" s="271" t="s">
        <v>318</v>
      </c>
      <c r="E18" s="272" t="s">
        <v>319</v>
      </c>
      <c r="F18" s="272" t="s">
        <v>320</v>
      </c>
    </row>
    <row r="19" spans="1:6">
      <c r="A19" s="257"/>
      <c r="B19" s="273" t="s">
        <v>30</v>
      </c>
      <c r="C19" s="274"/>
      <c r="D19" s="274"/>
      <c r="E19" s="274"/>
      <c r="F19" s="275"/>
    </row>
    <row r="20" spans="1:6">
      <c r="A20" s="257"/>
      <c r="B20" s="258" t="s">
        <v>328</v>
      </c>
      <c r="C20" s="258" t="s">
        <v>188</v>
      </c>
      <c r="D20" s="255">
        <v>30</v>
      </c>
      <c r="E20" s="256">
        <v>1628885</v>
      </c>
      <c r="F20" s="256">
        <v>25661383</v>
      </c>
    </row>
    <row r="21" spans="1:6">
      <c r="A21" s="257"/>
      <c r="B21" s="276" t="s">
        <v>329</v>
      </c>
      <c r="C21" s="277"/>
      <c r="D21" s="255">
        <f>SUM(D20)</f>
        <v>30</v>
      </c>
      <c r="E21" s="256">
        <f>SUM(E20)</f>
        <v>1628885</v>
      </c>
      <c r="F21" s="256">
        <f>SUM(F20)</f>
        <v>25661383</v>
      </c>
    </row>
    <row r="22" spans="1:6">
      <c r="A22" s="257"/>
      <c r="B22" s="278" t="s">
        <v>40</v>
      </c>
      <c r="C22" s="279"/>
      <c r="D22" s="255">
        <f>D21</f>
        <v>30</v>
      </c>
      <c r="E22" s="256">
        <f>E21</f>
        <v>1628885</v>
      </c>
      <c r="F22" s="256">
        <f>F21</f>
        <v>25661383</v>
      </c>
    </row>
    <row r="23" spans="1:6">
      <c r="A23" s="257"/>
      <c r="B23" s="257"/>
      <c r="C23" s="257"/>
      <c r="D23" s="263"/>
      <c r="E23" s="264"/>
      <c r="F23" s="264"/>
    </row>
    <row r="24" spans="1:6" ht="18.75">
      <c r="A24" s="257"/>
      <c r="B24" s="280" t="s">
        <v>330</v>
      </c>
      <c r="C24" s="280"/>
      <c r="D24" s="280"/>
      <c r="E24" s="280"/>
      <c r="F24" s="280"/>
    </row>
    <row r="25" spans="1:6">
      <c r="A25" s="257"/>
      <c r="B25" s="281" t="s">
        <v>41</v>
      </c>
      <c r="C25" s="282" t="s">
        <v>20</v>
      </c>
      <c r="D25" s="283" t="s">
        <v>331</v>
      </c>
      <c r="E25" s="284" t="s">
        <v>332</v>
      </c>
      <c r="F25" s="284" t="s">
        <v>333</v>
      </c>
    </row>
    <row r="26" spans="1:6">
      <c r="A26" s="257"/>
      <c r="B26" s="251" t="s">
        <v>29</v>
      </c>
      <c r="C26" s="252"/>
      <c r="D26" s="252"/>
      <c r="E26" s="252"/>
      <c r="F26" s="253"/>
    </row>
    <row r="27" spans="1:6" s="287" customFormat="1">
      <c r="A27" s="285"/>
      <c r="B27" s="286" t="s">
        <v>284</v>
      </c>
      <c r="C27" s="286" t="s">
        <v>285</v>
      </c>
      <c r="D27" s="255">
        <v>1</v>
      </c>
      <c r="E27" s="256">
        <v>288106</v>
      </c>
      <c r="F27" s="256">
        <v>146934.06</v>
      </c>
    </row>
    <row r="28" spans="1:6">
      <c r="A28" s="257"/>
      <c r="B28" s="258" t="s">
        <v>326</v>
      </c>
      <c r="C28" s="258"/>
      <c r="D28" s="255">
        <f>SUM(D27)</f>
        <v>1</v>
      </c>
      <c r="E28" s="256">
        <f>SUM(E27)</f>
        <v>288106</v>
      </c>
      <c r="F28" s="256">
        <f>SUM(F27)</f>
        <v>146934.06</v>
      </c>
    </row>
    <row r="29" spans="1:6">
      <c r="A29" s="257"/>
      <c r="B29" s="278" t="s">
        <v>40</v>
      </c>
      <c r="C29" s="279"/>
      <c r="D29" s="255">
        <f>D28</f>
        <v>1</v>
      </c>
      <c r="E29" s="256">
        <f>E28</f>
        <v>288106</v>
      </c>
      <c r="F29" s="256">
        <f>F28</f>
        <v>146934.06</v>
      </c>
    </row>
    <row r="30" spans="1:6">
      <c r="A30" s="288"/>
      <c r="B30" s="288"/>
      <c r="C30" s="257"/>
    </row>
    <row r="31" spans="1:6">
      <c r="A31" s="288"/>
      <c r="B31" s="288"/>
      <c r="C31" s="257"/>
    </row>
    <row r="32" spans="1:6">
      <c r="A32" s="288"/>
      <c r="B32" s="288"/>
      <c r="C32" s="257"/>
    </row>
    <row r="33" spans="1:3">
      <c r="A33" s="288"/>
      <c r="B33" s="288"/>
      <c r="C33" s="257"/>
    </row>
    <row r="34" spans="1:3">
      <c r="A34" s="288"/>
      <c r="B34" s="288"/>
      <c r="C34" s="257"/>
    </row>
    <row r="35" spans="1:3">
      <c r="A35" s="288"/>
      <c r="B35" s="288"/>
      <c r="C35" s="257"/>
    </row>
    <row r="36" spans="1:3">
      <c r="A36" s="288"/>
      <c r="B36" s="288"/>
      <c r="C36" s="257"/>
    </row>
    <row r="37" spans="1:3">
      <c r="A37" s="288"/>
      <c r="B37" s="288"/>
      <c r="C37" s="257"/>
    </row>
    <row r="38" spans="1:3">
      <c r="A38" s="288"/>
      <c r="B38" s="288"/>
      <c r="C38" s="257"/>
    </row>
    <row r="39" spans="1:3">
      <c r="A39" s="288"/>
      <c r="B39" s="288"/>
      <c r="C39" s="257"/>
    </row>
    <row r="40" spans="1:3">
      <c r="A40" s="288"/>
      <c r="B40" s="288"/>
      <c r="C40" s="257"/>
    </row>
    <row r="41" spans="1:3">
      <c r="A41" s="288"/>
      <c r="B41" s="288"/>
      <c r="C41" s="257"/>
    </row>
    <row r="42" spans="1:3">
      <c r="A42" s="288"/>
      <c r="B42" s="288"/>
      <c r="C42" s="257"/>
    </row>
    <row r="43" spans="1:3">
      <c r="A43" s="288"/>
      <c r="B43" s="288"/>
      <c r="C43" s="257"/>
    </row>
    <row r="44" spans="1:3">
      <c r="A44" s="288"/>
      <c r="B44" s="288"/>
      <c r="C44" s="257"/>
    </row>
    <row r="45" spans="1:3">
      <c r="A45" s="288"/>
      <c r="B45" s="288"/>
      <c r="C45" s="257"/>
    </row>
    <row r="46" spans="1:3">
      <c r="A46" s="288"/>
      <c r="B46" s="288"/>
      <c r="C46" s="257"/>
    </row>
    <row r="47" spans="1:3">
      <c r="A47" s="288"/>
      <c r="B47" s="288"/>
      <c r="C47" s="257"/>
    </row>
    <row r="48" spans="1:3">
      <c r="A48" s="288"/>
      <c r="B48" s="288"/>
      <c r="C48" s="257"/>
    </row>
    <row r="49" spans="1:3">
      <c r="A49" s="288"/>
      <c r="B49" s="288"/>
      <c r="C49" s="257"/>
    </row>
    <row r="50" spans="1:3">
      <c r="A50" s="288"/>
      <c r="B50" s="288"/>
      <c r="C50" s="257"/>
    </row>
    <row r="51" spans="1:3">
      <c r="A51" s="288"/>
      <c r="B51" s="288"/>
      <c r="C51" s="257"/>
    </row>
    <row r="52" spans="1:3">
      <c r="A52" s="288"/>
      <c r="B52" s="288"/>
      <c r="C52" s="257"/>
    </row>
    <row r="53" spans="1:3">
      <c r="A53" s="288"/>
      <c r="B53" s="288"/>
      <c r="C53" s="257"/>
    </row>
    <row r="54" spans="1:3">
      <c r="A54" s="288"/>
      <c r="B54" s="288"/>
      <c r="C54" s="257"/>
    </row>
    <row r="55" spans="1:3">
      <c r="A55" s="288"/>
      <c r="B55" s="288"/>
      <c r="C55" s="257"/>
    </row>
    <row r="56" spans="1:3">
      <c r="A56" s="288"/>
      <c r="B56" s="288"/>
      <c r="C56" s="257"/>
    </row>
    <row r="57" spans="1:3">
      <c r="A57" s="288"/>
      <c r="B57" s="288"/>
      <c r="C57" s="257"/>
    </row>
    <row r="58" spans="1:3">
      <c r="A58" s="288"/>
      <c r="B58" s="288"/>
      <c r="C58" s="257"/>
    </row>
    <row r="59" spans="1:3">
      <c r="A59" s="288"/>
      <c r="B59" s="288"/>
      <c r="C59" s="257"/>
    </row>
    <row r="60" spans="1:3">
      <c r="A60" s="288"/>
      <c r="B60" s="288"/>
      <c r="C60" s="257"/>
    </row>
    <row r="61" spans="1:3">
      <c r="A61" s="288"/>
      <c r="B61" s="288"/>
      <c r="C61" s="257"/>
    </row>
    <row r="62" spans="1:3">
      <c r="A62" s="288"/>
      <c r="B62" s="288"/>
      <c r="C62" s="257"/>
    </row>
    <row r="63" spans="1:3">
      <c r="A63" s="288"/>
      <c r="B63" s="288"/>
      <c r="C63" s="257"/>
    </row>
    <row r="64" spans="1:3">
      <c r="A64" s="288"/>
      <c r="B64" s="288"/>
      <c r="C64" s="257"/>
    </row>
    <row r="65" spans="1:3">
      <c r="A65" s="288"/>
      <c r="B65" s="288"/>
      <c r="C65" s="257"/>
    </row>
    <row r="66" spans="1:3">
      <c r="A66" s="288"/>
      <c r="B66" s="288"/>
      <c r="C66" s="257"/>
    </row>
    <row r="67" spans="1:3">
      <c r="A67" s="288"/>
      <c r="B67" s="288"/>
      <c r="C67" s="257"/>
    </row>
    <row r="68" spans="1:3">
      <c r="A68" s="288"/>
      <c r="B68" s="288"/>
      <c r="C68" s="257"/>
    </row>
    <row r="69" spans="1:3">
      <c r="A69" s="288"/>
      <c r="B69" s="288"/>
      <c r="C69" s="257"/>
    </row>
    <row r="70" spans="1:3">
      <c r="A70" s="288"/>
      <c r="B70" s="288"/>
      <c r="C70" s="257"/>
    </row>
    <row r="71" spans="1:3">
      <c r="A71" s="288"/>
      <c r="B71" s="288"/>
      <c r="C71" s="257"/>
    </row>
    <row r="72" spans="1:3">
      <c r="A72" s="288"/>
      <c r="B72" s="288"/>
      <c r="C72" s="257"/>
    </row>
    <row r="73" spans="1:3">
      <c r="A73" s="288"/>
      <c r="B73" s="288"/>
      <c r="C73" s="257"/>
    </row>
    <row r="74" spans="1:3">
      <c r="A74" s="288"/>
      <c r="B74" s="288"/>
      <c r="C74" s="257"/>
    </row>
    <row r="75" spans="1:3">
      <c r="A75" s="288"/>
      <c r="B75" s="288"/>
      <c r="C75" s="257"/>
    </row>
  </sheetData>
  <mergeCells count="10">
    <mergeCell ref="B26:F26"/>
    <mergeCell ref="B22:C22"/>
    <mergeCell ref="B24:F24"/>
    <mergeCell ref="B29:C29"/>
    <mergeCell ref="B1:E1"/>
    <mergeCell ref="B2:F2"/>
    <mergeCell ref="B5:D5"/>
    <mergeCell ref="B7:F7"/>
    <mergeCell ref="B15:C15"/>
    <mergeCell ref="B19:F19"/>
  </mergeCells>
  <pageMargins left="0.7" right="0.7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zoomScale="120" zoomScaleNormal="120" workbookViewId="0">
      <selection activeCell="P24" sqref="P24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05" t="s">
        <v>0</v>
      </c>
      <c r="C1" s="206"/>
      <c r="D1" s="207"/>
      <c r="E1" s="6"/>
      <c r="F1" s="10"/>
      <c r="G1" s="10"/>
      <c r="H1" s="10"/>
      <c r="I1" s="10"/>
    </row>
    <row r="2" spans="2:9" ht="9" customHeight="1">
      <c r="B2" s="208"/>
      <c r="C2" s="209"/>
      <c r="D2" s="210"/>
      <c r="E2" s="6"/>
      <c r="F2" s="10"/>
      <c r="G2" s="10"/>
      <c r="H2" s="10"/>
      <c r="I2" s="10"/>
    </row>
    <row r="3" spans="2:9" ht="18" customHeight="1">
      <c r="B3" s="90" t="s">
        <v>303</v>
      </c>
      <c r="C3" s="6"/>
      <c r="D3" s="6"/>
      <c r="E3" s="6"/>
      <c r="F3" s="6"/>
      <c r="G3" s="6"/>
      <c r="H3" s="6"/>
      <c r="I3" s="6"/>
    </row>
    <row r="4" spans="2:9" ht="17.25" customHeight="1">
      <c r="B4" s="217" t="s">
        <v>305</v>
      </c>
      <c r="C4" s="218"/>
      <c r="D4" s="218"/>
      <c r="E4" s="218"/>
      <c r="F4" s="218"/>
      <c r="G4" s="218"/>
      <c r="H4" s="218"/>
      <c r="I4" s="219"/>
    </row>
    <row r="5" spans="2:9" ht="24.75" customHeight="1">
      <c r="B5" s="104" t="s">
        <v>15</v>
      </c>
      <c r="C5" s="105" t="s">
        <v>20</v>
      </c>
      <c r="D5" s="105" t="s">
        <v>22</v>
      </c>
      <c r="E5" s="105" t="s">
        <v>23</v>
      </c>
      <c r="F5" s="105" t="s">
        <v>24</v>
      </c>
      <c r="G5" s="106" t="s">
        <v>28</v>
      </c>
      <c r="H5" s="106" t="s">
        <v>18</v>
      </c>
      <c r="I5" s="107" t="s">
        <v>7</v>
      </c>
    </row>
    <row r="6" spans="2:9" ht="18.75" customHeight="1">
      <c r="B6" s="223" t="s">
        <v>29</v>
      </c>
      <c r="C6" s="224"/>
      <c r="D6" s="224"/>
      <c r="E6" s="224"/>
      <c r="F6" s="224"/>
      <c r="G6" s="224"/>
      <c r="H6" s="224"/>
      <c r="I6" s="225"/>
    </row>
    <row r="7" spans="2:9" ht="18.75" customHeight="1">
      <c r="B7" s="108" t="s">
        <v>203</v>
      </c>
      <c r="C7" s="109" t="s">
        <v>204</v>
      </c>
      <c r="D7" s="110">
        <v>0.16</v>
      </c>
      <c r="E7" s="110">
        <v>0.16</v>
      </c>
      <c r="F7" s="110">
        <v>0.16</v>
      </c>
      <c r="G7" s="98">
        <v>11</v>
      </c>
      <c r="H7" s="98">
        <v>32567260</v>
      </c>
      <c r="I7" s="98">
        <v>5210761.5999999996</v>
      </c>
    </row>
    <row r="8" spans="2:9" ht="18.75" customHeight="1">
      <c r="B8" s="111" t="s">
        <v>274</v>
      </c>
      <c r="C8" s="189"/>
      <c r="D8" s="195"/>
      <c r="E8" s="195"/>
      <c r="F8" s="226"/>
      <c r="G8" s="112">
        <f>SUM(G7)</f>
        <v>11</v>
      </c>
      <c r="H8" s="112">
        <f>SUM(H7)</f>
        <v>32567260</v>
      </c>
      <c r="I8" s="112">
        <f>SUM(I7)</f>
        <v>5210761.5999999996</v>
      </c>
    </row>
    <row r="9" spans="2:9" ht="18.75" customHeight="1">
      <c r="B9" s="223" t="s">
        <v>71</v>
      </c>
      <c r="C9" s="224"/>
      <c r="D9" s="224"/>
      <c r="E9" s="224"/>
      <c r="F9" s="224"/>
      <c r="G9" s="224"/>
      <c r="H9" s="224"/>
      <c r="I9" s="225"/>
    </row>
    <row r="10" spans="2:9" ht="18.75" customHeight="1">
      <c r="B10" s="108" t="s">
        <v>295</v>
      </c>
      <c r="C10" s="109" t="s">
        <v>296</v>
      </c>
      <c r="D10" s="110">
        <v>1</v>
      </c>
      <c r="E10" s="110">
        <v>1</v>
      </c>
      <c r="F10" s="110">
        <v>1</v>
      </c>
      <c r="G10" s="98">
        <v>1</v>
      </c>
      <c r="H10" s="98">
        <v>789473680</v>
      </c>
      <c r="I10" s="98">
        <v>789473680</v>
      </c>
    </row>
    <row r="11" spans="2:9" ht="18.75" customHeight="1">
      <c r="B11" s="111" t="s">
        <v>313</v>
      </c>
      <c r="C11" s="189"/>
      <c r="D11" s="195"/>
      <c r="E11" s="195"/>
      <c r="F11" s="226"/>
      <c r="G11" s="112">
        <f>G10</f>
        <v>1</v>
      </c>
      <c r="H11" s="112">
        <f t="shared" ref="H11:I11" si="0">H10</f>
        <v>789473680</v>
      </c>
      <c r="I11" s="112">
        <f t="shared" si="0"/>
        <v>789473680</v>
      </c>
    </row>
    <row r="12" spans="2:9" ht="15.75" customHeight="1">
      <c r="B12" s="113" t="s">
        <v>223</v>
      </c>
      <c r="C12" s="220"/>
      <c r="D12" s="221"/>
      <c r="E12" s="221"/>
      <c r="F12" s="222"/>
      <c r="G12" s="114">
        <f>G8+G11</f>
        <v>12</v>
      </c>
      <c r="H12" s="114">
        <f t="shared" ref="H12:I12" si="1">H8+H11</f>
        <v>822040940</v>
      </c>
      <c r="I12" s="114">
        <f t="shared" si="1"/>
        <v>794684441.60000002</v>
      </c>
    </row>
    <row r="13" spans="2:9" ht="18.75" customHeight="1">
      <c r="B13" s="214" t="s">
        <v>109</v>
      </c>
      <c r="C13" s="215"/>
      <c r="D13" s="215"/>
      <c r="E13" s="215"/>
      <c r="F13" s="215"/>
      <c r="G13" s="215"/>
      <c r="H13" s="215"/>
      <c r="I13" s="215"/>
    </row>
    <row r="14" spans="2:9" ht="12.95" customHeight="1">
      <c r="B14" s="211" t="s">
        <v>15</v>
      </c>
      <c r="C14" s="212"/>
      <c r="D14" s="213"/>
      <c r="E14" s="211" t="s">
        <v>20</v>
      </c>
      <c r="F14" s="213"/>
      <c r="G14" s="216" t="s">
        <v>43</v>
      </c>
      <c r="H14" s="212"/>
      <c r="I14" s="213"/>
    </row>
    <row r="15" spans="2:9" ht="11.45" customHeight="1">
      <c r="B15" s="196" t="s">
        <v>29</v>
      </c>
      <c r="C15" s="197"/>
      <c r="D15" s="197"/>
      <c r="E15" s="197"/>
      <c r="F15" s="197"/>
      <c r="G15" s="197"/>
      <c r="H15" s="197"/>
      <c r="I15" s="198"/>
    </row>
    <row r="16" spans="2:9" ht="11.45" customHeight="1">
      <c r="B16" s="185" t="s">
        <v>221</v>
      </c>
      <c r="C16" s="188" t="s">
        <v>222</v>
      </c>
      <c r="D16" s="187"/>
      <c r="E16" s="189" t="s">
        <v>222</v>
      </c>
      <c r="F16" s="190"/>
      <c r="G16" s="189">
        <v>3</v>
      </c>
      <c r="H16" s="191"/>
      <c r="I16" s="190"/>
    </row>
    <row r="17" spans="2:9" ht="11.45" customHeight="1">
      <c r="B17" s="185" t="s">
        <v>164</v>
      </c>
      <c r="C17" s="188"/>
      <c r="D17" s="187"/>
      <c r="E17" s="189" t="s">
        <v>165</v>
      </c>
      <c r="F17" s="190"/>
      <c r="G17" s="189" t="s">
        <v>70</v>
      </c>
      <c r="H17" s="191"/>
      <c r="I17" s="190"/>
    </row>
    <row r="18" spans="2:9" ht="11.45" customHeight="1">
      <c r="B18" s="196" t="s">
        <v>82</v>
      </c>
      <c r="C18" s="197"/>
      <c r="D18" s="197"/>
      <c r="E18" s="197"/>
      <c r="F18" s="197"/>
      <c r="G18" s="197"/>
      <c r="H18" s="197"/>
      <c r="I18" s="198"/>
    </row>
    <row r="19" spans="2:9" ht="11.45" customHeight="1">
      <c r="B19" s="185" t="s">
        <v>283</v>
      </c>
      <c r="C19" s="188"/>
      <c r="D19" s="187"/>
      <c r="E19" s="189" t="s">
        <v>166</v>
      </c>
      <c r="F19" s="190"/>
      <c r="G19" s="189">
        <v>2</v>
      </c>
      <c r="H19" s="191"/>
      <c r="I19" s="190"/>
    </row>
    <row r="20" spans="2:9" ht="11.45" customHeight="1">
      <c r="B20" s="192" t="s">
        <v>71</v>
      </c>
      <c r="C20" s="193"/>
      <c r="D20" s="193"/>
      <c r="E20" s="193"/>
      <c r="F20" s="193"/>
      <c r="G20" s="193"/>
      <c r="H20" s="193"/>
      <c r="I20" s="194"/>
    </row>
    <row r="21" spans="2:9" ht="11.45" customHeight="1">
      <c r="B21" s="185" t="s">
        <v>100</v>
      </c>
      <c r="C21" s="186"/>
      <c r="D21" s="187"/>
      <c r="E21" s="189" t="s">
        <v>101</v>
      </c>
      <c r="F21" s="190"/>
      <c r="G21" s="189">
        <v>25</v>
      </c>
      <c r="H21" s="195"/>
      <c r="I21" s="190"/>
    </row>
    <row r="22" spans="2:9" ht="11.45" customHeight="1">
      <c r="B22" s="185" t="s">
        <v>173</v>
      </c>
      <c r="C22" s="186"/>
      <c r="D22" s="187"/>
      <c r="E22" s="189" t="s">
        <v>174</v>
      </c>
      <c r="F22" s="190"/>
      <c r="G22" s="189">
        <v>10</v>
      </c>
      <c r="H22" s="195"/>
      <c r="I22" s="190"/>
    </row>
    <row r="23" spans="2:9" ht="11.45" customHeight="1">
      <c r="B23" s="199" t="s">
        <v>104</v>
      </c>
      <c r="C23" s="200"/>
      <c r="D23" s="201"/>
      <c r="E23" s="202" t="s">
        <v>105</v>
      </c>
      <c r="F23" s="203"/>
      <c r="G23" s="202">
        <v>1</v>
      </c>
      <c r="H23" s="204"/>
      <c r="I23" s="203"/>
    </row>
    <row r="24" spans="2:9" ht="11.45" customHeight="1">
      <c r="B24" s="199" t="s">
        <v>114</v>
      </c>
      <c r="C24" s="200"/>
      <c r="D24" s="201"/>
      <c r="E24" s="202" t="s">
        <v>115</v>
      </c>
      <c r="F24" s="203"/>
      <c r="G24" s="202" t="s">
        <v>70</v>
      </c>
      <c r="H24" s="204"/>
      <c r="I24" s="203"/>
    </row>
    <row r="25" spans="2:9" ht="11.45" customHeight="1">
      <c r="B25" s="182" t="s">
        <v>267</v>
      </c>
      <c r="C25" s="183"/>
      <c r="D25" s="183"/>
      <c r="E25" s="183"/>
      <c r="F25" s="183"/>
      <c r="G25" s="183"/>
      <c r="H25" s="183"/>
      <c r="I25" s="184"/>
    </row>
    <row r="26" spans="2:9" ht="11.45" customHeight="1">
      <c r="B26" s="185" t="s">
        <v>268</v>
      </c>
      <c r="C26" s="186"/>
      <c r="D26" s="187"/>
      <c r="E26" s="189" t="s">
        <v>269</v>
      </c>
      <c r="F26" s="190"/>
      <c r="G26" s="189" t="s">
        <v>70</v>
      </c>
      <c r="H26" s="195"/>
      <c r="I26" s="190"/>
    </row>
    <row r="27" spans="2:9" ht="11.45" customHeight="1">
      <c r="B27" s="182" t="s">
        <v>91</v>
      </c>
      <c r="C27" s="183"/>
      <c r="D27" s="183"/>
      <c r="E27" s="183"/>
      <c r="F27" s="183"/>
      <c r="G27" s="183"/>
      <c r="H27" s="183"/>
      <c r="I27" s="184"/>
    </row>
    <row r="28" spans="2:9" ht="11.45" customHeight="1">
      <c r="B28" s="185" t="s">
        <v>243</v>
      </c>
      <c r="C28" s="186"/>
      <c r="D28" s="187"/>
      <c r="E28" s="189" t="s">
        <v>244</v>
      </c>
      <c r="F28" s="190"/>
      <c r="G28" s="189" t="s">
        <v>70</v>
      </c>
      <c r="H28" s="195"/>
      <c r="I28" s="190"/>
    </row>
    <row r="29" spans="2:9" ht="11.45" customHeight="1">
      <c r="B29" s="185" t="s">
        <v>224</v>
      </c>
      <c r="C29" s="186"/>
      <c r="D29" s="187"/>
      <c r="E29" s="189" t="s">
        <v>225</v>
      </c>
      <c r="F29" s="190"/>
      <c r="G29" s="189" t="s">
        <v>70</v>
      </c>
      <c r="H29" s="195"/>
      <c r="I29" s="190"/>
    </row>
    <row r="30" spans="2:9" ht="11.45" customHeight="1">
      <c r="B30" s="185" t="s">
        <v>217</v>
      </c>
      <c r="C30" s="186"/>
      <c r="D30" s="187"/>
      <c r="E30" s="189" t="s">
        <v>218</v>
      </c>
      <c r="F30" s="190"/>
      <c r="G30" s="189" t="s">
        <v>70</v>
      </c>
      <c r="H30" s="195"/>
      <c r="I30" s="190"/>
    </row>
    <row r="31" spans="2:9" ht="11.45" customHeight="1">
      <c r="B31" s="185" t="s">
        <v>197</v>
      </c>
      <c r="C31" s="186"/>
      <c r="D31" s="187"/>
      <c r="E31" s="189" t="s">
        <v>198</v>
      </c>
      <c r="F31" s="190"/>
      <c r="G31" s="189">
        <v>1</v>
      </c>
      <c r="H31" s="195"/>
      <c r="I31" s="190"/>
    </row>
    <row r="32" spans="2:9" ht="11.45" customHeight="1">
      <c r="B32" s="228" t="s">
        <v>162</v>
      </c>
      <c r="C32" s="186"/>
      <c r="D32" s="229"/>
      <c r="E32" s="227" t="s">
        <v>163</v>
      </c>
      <c r="F32" s="226"/>
      <c r="G32" s="227" t="s">
        <v>70</v>
      </c>
      <c r="H32" s="195"/>
      <c r="I32" s="226"/>
    </row>
    <row r="33" spans="2:9" ht="11.45" customHeight="1">
      <c r="B33" s="228" t="s">
        <v>143</v>
      </c>
      <c r="C33" s="186"/>
      <c r="D33" s="229"/>
      <c r="E33" s="227" t="s">
        <v>142</v>
      </c>
      <c r="F33" s="226"/>
      <c r="G33" s="227">
        <v>0.5</v>
      </c>
      <c r="H33" s="195"/>
      <c r="I33" s="226"/>
    </row>
    <row r="34" spans="2:9" ht="11.45" customHeight="1">
      <c r="B34" s="199" t="s">
        <v>146</v>
      </c>
      <c r="C34" s="200"/>
      <c r="D34" s="201"/>
      <c r="E34" s="230" t="s">
        <v>147</v>
      </c>
      <c r="F34" s="230"/>
      <c r="G34" s="202" t="s">
        <v>70</v>
      </c>
      <c r="H34" s="204"/>
      <c r="I34" s="203"/>
    </row>
    <row r="35" spans="2:9" ht="11.45" customHeight="1">
      <c r="B35" s="199" t="s">
        <v>103</v>
      </c>
      <c r="C35" s="200"/>
      <c r="D35" s="201"/>
      <c r="E35" s="202" t="s">
        <v>102</v>
      </c>
      <c r="F35" s="203"/>
      <c r="G35" s="202" t="s">
        <v>70</v>
      </c>
      <c r="H35" s="204"/>
      <c r="I35" s="203"/>
    </row>
    <row r="36" spans="2:9" ht="11.45" customHeight="1">
      <c r="B36" s="199" t="s">
        <v>257</v>
      </c>
      <c r="C36" s="200"/>
      <c r="D36" s="201"/>
      <c r="E36" s="202" t="s">
        <v>260</v>
      </c>
      <c r="F36" s="203"/>
      <c r="G36" s="202" t="s">
        <v>70</v>
      </c>
      <c r="H36" s="204"/>
      <c r="I36" s="203"/>
    </row>
    <row r="37" spans="2:9" ht="11.45" customHeight="1">
      <c r="B37" s="199" t="s">
        <v>259</v>
      </c>
      <c r="C37" s="200"/>
      <c r="D37" s="201"/>
      <c r="E37" s="202" t="s">
        <v>261</v>
      </c>
      <c r="F37" s="203"/>
      <c r="G37" s="202" t="s">
        <v>70</v>
      </c>
      <c r="H37" s="204"/>
      <c r="I37" s="203"/>
    </row>
    <row r="38" spans="2:9" ht="11.45" customHeight="1">
      <c r="B38" s="199" t="s">
        <v>258</v>
      </c>
      <c r="C38" s="200"/>
      <c r="D38" s="201"/>
      <c r="E38" s="202" t="s">
        <v>262</v>
      </c>
      <c r="F38" s="203"/>
      <c r="G38" s="202" t="s">
        <v>70</v>
      </c>
      <c r="H38" s="204"/>
      <c r="I38" s="203"/>
    </row>
    <row r="39" spans="2:9" ht="11.45" customHeight="1">
      <c r="B39" s="199" t="s">
        <v>266</v>
      </c>
      <c r="C39" s="200"/>
      <c r="D39" s="201"/>
      <c r="E39" s="202" t="s">
        <v>265</v>
      </c>
      <c r="F39" s="203"/>
      <c r="G39" s="202"/>
      <c r="H39" s="204"/>
      <c r="I39" s="203"/>
    </row>
  </sheetData>
  <mergeCells count="76">
    <mergeCell ref="B29:D29"/>
    <mergeCell ref="E29:F29"/>
    <mergeCell ref="B39:D39"/>
    <mergeCell ref="E39:F39"/>
    <mergeCell ref="G39:I39"/>
    <mergeCell ref="E30:F30"/>
    <mergeCell ref="G30:I30"/>
    <mergeCell ref="B30:D30"/>
    <mergeCell ref="B35:D35"/>
    <mergeCell ref="E35:F35"/>
    <mergeCell ref="G35:I35"/>
    <mergeCell ref="B32:D32"/>
    <mergeCell ref="E32:F32"/>
    <mergeCell ref="G34:I34"/>
    <mergeCell ref="B34:D34"/>
    <mergeCell ref="E34:F34"/>
    <mergeCell ref="B31:D31"/>
    <mergeCell ref="G33:I33"/>
    <mergeCell ref="G32:I32"/>
    <mergeCell ref="E31:F31"/>
    <mergeCell ref="G31:I31"/>
    <mergeCell ref="B33:D33"/>
    <mergeCell ref="E33:F33"/>
    <mergeCell ref="B1:D2"/>
    <mergeCell ref="G17:I17"/>
    <mergeCell ref="E17:F17"/>
    <mergeCell ref="B17:D17"/>
    <mergeCell ref="B14:D14"/>
    <mergeCell ref="E14:F14"/>
    <mergeCell ref="B15:I15"/>
    <mergeCell ref="B13:I13"/>
    <mergeCell ref="G14:I14"/>
    <mergeCell ref="B4:I4"/>
    <mergeCell ref="C12:F12"/>
    <mergeCell ref="B6:I6"/>
    <mergeCell ref="C8:F8"/>
    <mergeCell ref="B9:I9"/>
    <mergeCell ref="C11:F11"/>
    <mergeCell ref="G29:I29"/>
    <mergeCell ref="B24:D24"/>
    <mergeCell ref="E26:F26"/>
    <mergeCell ref="G26:I26"/>
    <mergeCell ref="B22:D22"/>
    <mergeCell ref="E22:F22"/>
    <mergeCell ref="G22:I22"/>
    <mergeCell ref="B23:D23"/>
    <mergeCell ref="B28:D28"/>
    <mergeCell ref="E28:F28"/>
    <mergeCell ref="G28:I28"/>
    <mergeCell ref="E24:F24"/>
    <mergeCell ref="E23:F23"/>
    <mergeCell ref="G23:I23"/>
    <mergeCell ref="B27:I27"/>
    <mergeCell ref="G24:I24"/>
    <mergeCell ref="B38:D38"/>
    <mergeCell ref="E38:F38"/>
    <mergeCell ref="G38:I38"/>
    <mergeCell ref="B36:D36"/>
    <mergeCell ref="E36:F36"/>
    <mergeCell ref="G36:I36"/>
    <mergeCell ref="B37:D37"/>
    <mergeCell ref="E37:F37"/>
    <mergeCell ref="G37:I37"/>
    <mergeCell ref="B25:I25"/>
    <mergeCell ref="B26:D26"/>
    <mergeCell ref="B16:D16"/>
    <mergeCell ref="E16:F16"/>
    <mergeCell ref="G16:I16"/>
    <mergeCell ref="B21:D21"/>
    <mergeCell ref="E21:F21"/>
    <mergeCell ref="B20:I20"/>
    <mergeCell ref="G21:I21"/>
    <mergeCell ref="B18:I18"/>
    <mergeCell ref="B19:D19"/>
    <mergeCell ref="E19:F19"/>
    <mergeCell ref="G19:I19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B80C-AF95-4EE3-AF7B-9CD1D0AEA0D9}">
  <dimension ref="A1:I69"/>
  <sheetViews>
    <sheetView workbookViewId="0">
      <selection activeCell="I6" sqref="I6"/>
    </sheetView>
  </sheetViews>
  <sheetFormatPr defaultRowHeight="15.75"/>
  <cols>
    <col min="1" max="1" width="3" style="115" customWidth="1"/>
    <col min="2" max="2" width="35.140625" style="115" customWidth="1"/>
    <col min="3" max="3" width="8.7109375" style="116" customWidth="1"/>
    <col min="4" max="4" width="22.140625" style="117" customWidth="1"/>
    <col min="5" max="5" width="19.28515625" style="118" customWidth="1"/>
    <col min="6" max="6" width="17.7109375" style="118" customWidth="1"/>
    <col min="7" max="7" width="10.85546875" style="115" bestFit="1" customWidth="1"/>
    <col min="8" max="8" width="9.85546875" style="115" bestFit="1" customWidth="1"/>
    <col min="9" max="9" width="11.85546875" style="115" bestFit="1" customWidth="1"/>
    <col min="10" max="256" width="9.140625" style="115"/>
    <col min="257" max="257" width="3" style="115" customWidth="1"/>
    <col min="258" max="258" width="35.140625" style="115" customWidth="1"/>
    <col min="259" max="259" width="8.7109375" style="115" customWidth="1"/>
    <col min="260" max="260" width="22.140625" style="115" customWidth="1"/>
    <col min="261" max="261" width="19.28515625" style="115" customWidth="1"/>
    <col min="262" max="262" width="17.7109375" style="115" customWidth="1"/>
    <col min="263" max="263" width="10.85546875" style="115" bestFit="1" customWidth="1"/>
    <col min="264" max="264" width="9.85546875" style="115" bestFit="1" customWidth="1"/>
    <col min="265" max="265" width="11.85546875" style="115" bestFit="1" customWidth="1"/>
    <col min="266" max="512" width="9.140625" style="115"/>
    <col min="513" max="513" width="3" style="115" customWidth="1"/>
    <col min="514" max="514" width="35.140625" style="115" customWidth="1"/>
    <col min="515" max="515" width="8.7109375" style="115" customWidth="1"/>
    <col min="516" max="516" width="22.140625" style="115" customWidth="1"/>
    <col min="517" max="517" width="19.28515625" style="115" customWidth="1"/>
    <col min="518" max="518" width="17.7109375" style="115" customWidth="1"/>
    <col min="519" max="519" width="10.85546875" style="115" bestFit="1" customWidth="1"/>
    <col min="520" max="520" width="9.85546875" style="115" bestFit="1" customWidth="1"/>
    <col min="521" max="521" width="11.85546875" style="115" bestFit="1" customWidth="1"/>
    <col min="522" max="768" width="9.140625" style="115"/>
    <col min="769" max="769" width="3" style="115" customWidth="1"/>
    <col min="770" max="770" width="35.140625" style="115" customWidth="1"/>
    <col min="771" max="771" width="8.7109375" style="115" customWidth="1"/>
    <col min="772" max="772" width="22.140625" style="115" customWidth="1"/>
    <col min="773" max="773" width="19.28515625" style="115" customWidth="1"/>
    <col min="774" max="774" width="17.7109375" style="115" customWidth="1"/>
    <col min="775" max="775" width="10.85546875" style="115" bestFit="1" customWidth="1"/>
    <col min="776" max="776" width="9.85546875" style="115" bestFit="1" customWidth="1"/>
    <col min="777" max="777" width="11.85546875" style="115" bestFit="1" customWidth="1"/>
    <col min="778" max="1024" width="9.140625" style="115"/>
    <col min="1025" max="1025" width="3" style="115" customWidth="1"/>
    <col min="1026" max="1026" width="35.140625" style="115" customWidth="1"/>
    <col min="1027" max="1027" width="8.7109375" style="115" customWidth="1"/>
    <col min="1028" max="1028" width="22.140625" style="115" customWidth="1"/>
    <col min="1029" max="1029" width="19.28515625" style="115" customWidth="1"/>
    <col min="1030" max="1030" width="17.7109375" style="115" customWidth="1"/>
    <col min="1031" max="1031" width="10.85546875" style="115" bestFit="1" customWidth="1"/>
    <col min="1032" max="1032" width="9.85546875" style="115" bestFit="1" customWidth="1"/>
    <col min="1033" max="1033" width="11.85546875" style="115" bestFit="1" customWidth="1"/>
    <col min="1034" max="1280" width="9.140625" style="115"/>
    <col min="1281" max="1281" width="3" style="115" customWidth="1"/>
    <col min="1282" max="1282" width="35.140625" style="115" customWidth="1"/>
    <col min="1283" max="1283" width="8.7109375" style="115" customWidth="1"/>
    <col min="1284" max="1284" width="22.140625" style="115" customWidth="1"/>
    <col min="1285" max="1285" width="19.28515625" style="115" customWidth="1"/>
    <col min="1286" max="1286" width="17.7109375" style="115" customWidth="1"/>
    <col min="1287" max="1287" width="10.85546875" style="115" bestFit="1" customWidth="1"/>
    <col min="1288" max="1288" width="9.85546875" style="115" bestFit="1" customWidth="1"/>
    <col min="1289" max="1289" width="11.85546875" style="115" bestFit="1" customWidth="1"/>
    <col min="1290" max="1536" width="9.140625" style="115"/>
    <col min="1537" max="1537" width="3" style="115" customWidth="1"/>
    <col min="1538" max="1538" width="35.140625" style="115" customWidth="1"/>
    <col min="1539" max="1539" width="8.7109375" style="115" customWidth="1"/>
    <col min="1540" max="1540" width="22.140625" style="115" customWidth="1"/>
    <col min="1541" max="1541" width="19.28515625" style="115" customWidth="1"/>
    <col min="1542" max="1542" width="17.7109375" style="115" customWidth="1"/>
    <col min="1543" max="1543" width="10.85546875" style="115" bestFit="1" customWidth="1"/>
    <col min="1544" max="1544" width="9.85546875" style="115" bestFit="1" customWidth="1"/>
    <col min="1545" max="1545" width="11.85546875" style="115" bestFit="1" customWidth="1"/>
    <col min="1546" max="1792" width="9.140625" style="115"/>
    <col min="1793" max="1793" width="3" style="115" customWidth="1"/>
    <col min="1794" max="1794" width="35.140625" style="115" customWidth="1"/>
    <col min="1795" max="1795" width="8.7109375" style="115" customWidth="1"/>
    <col min="1796" max="1796" width="22.140625" style="115" customWidth="1"/>
    <col min="1797" max="1797" width="19.28515625" style="115" customWidth="1"/>
    <col min="1798" max="1798" width="17.7109375" style="115" customWidth="1"/>
    <col min="1799" max="1799" width="10.85546875" style="115" bestFit="1" customWidth="1"/>
    <col min="1800" max="1800" width="9.85546875" style="115" bestFit="1" customWidth="1"/>
    <col min="1801" max="1801" width="11.85546875" style="115" bestFit="1" customWidth="1"/>
    <col min="1802" max="2048" width="9.140625" style="115"/>
    <col min="2049" max="2049" width="3" style="115" customWidth="1"/>
    <col min="2050" max="2050" width="35.140625" style="115" customWidth="1"/>
    <col min="2051" max="2051" width="8.7109375" style="115" customWidth="1"/>
    <col min="2052" max="2052" width="22.140625" style="115" customWidth="1"/>
    <col min="2053" max="2053" width="19.28515625" style="115" customWidth="1"/>
    <col min="2054" max="2054" width="17.7109375" style="115" customWidth="1"/>
    <col min="2055" max="2055" width="10.85546875" style="115" bestFit="1" customWidth="1"/>
    <col min="2056" max="2056" width="9.85546875" style="115" bestFit="1" customWidth="1"/>
    <col min="2057" max="2057" width="11.85546875" style="115" bestFit="1" customWidth="1"/>
    <col min="2058" max="2304" width="9.140625" style="115"/>
    <col min="2305" max="2305" width="3" style="115" customWidth="1"/>
    <col min="2306" max="2306" width="35.140625" style="115" customWidth="1"/>
    <col min="2307" max="2307" width="8.7109375" style="115" customWidth="1"/>
    <col min="2308" max="2308" width="22.140625" style="115" customWidth="1"/>
    <col min="2309" max="2309" width="19.28515625" style="115" customWidth="1"/>
    <col min="2310" max="2310" width="17.7109375" style="115" customWidth="1"/>
    <col min="2311" max="2311" width="10.85546875" style="115" bestFit="1" customWidth="1"/>
    <col min="2312" max="2312" width="9.85546875" style="115" bestFit="1" customWidth="1"/>
    <col min="2313" max="2313" width="11.85546875" style="115" bestFit="1" customWidth="1"/>
    <col min="2314" max="2560" width="9.140625" style="115"/>
    <col min="2561" max="2561" width="3" style="115" customWidth="1"/>
    <col min="2562" max="2562" width="35.140625" style="115" customWidth="1"/>
    <col min="2563" max="2563" width="8.7109375" style="115" customWidth="1"/>
    <col min="2564" max="2564" width="22.140625" style="115" customWidth="1"/>
    <col min="2565" max="2565" width="19.28515625" style="115" customWidth="1"/>
    <col min="2566" max="2566" width="17.7109375" style="115" customWidth="1"/>
    <col min="2567" max="2567" width="10.85546875" style="115" bestFit="1" customWidth="1"/>
    <col min="2568" max="2568" width="9.85546875" style="115" bestFit="1" customWidth="1"/>
    <col min="2569" max="2569" width="11.85546875" style="115" bestFit="1" customWidth="1"/>
    <col min="2570" max="2816" width="9.140625" style="115"/>
    <col min="2817" max="2817" width="3" style="115" customWidth="1"/>
    <col min="2818" max="2818" width="35.140625" style="115" customWidth="1"/>
    <col min="2819" max="2819" width="8.7109375" style="115" customWidth="1"/>
    <col min="2820" max="2820" width="22.140625" style="115" customWidth="1"/>
    <col min="2821" max="2821" width="19.28515625" style="115" customWidth="1"/>
    <col min="2822" max="2822" width="17.7109375" style="115" customWidth="1"/>
    <col min="2823" max="2823" width="10.85546875" style="115" bestFit="1" customWidth="1"/>
    <col min="2824" max="2824" width="9.85546875" style="115" bestFit="1" customWidth="1"/>
    <col min="2825" max="2825" width="11.85546875" style="115" bestFit="1" customWidth="1"/>
    <col min="2826" max="3072" width="9.140625" style="115"/>
    <col min="3073" max="3073" width="3" style="115" customWidth="1"/>
    <col min="3074" max="3074" width="35.140625" style="115" customWidth="1"/>
    <col min="3075" max="3075" width="8.7109375" style="115" customWidth="1"/>
    <col min="3076" max="3076" width="22.140625" style="115" customWidth="1"/>
    <col min="3077" max="3077" width="19.28515625" style="115" customWidth="1"/>
    <col min="3078" max="3078" width="17.7109375" style="115" customWidth="1"/>
    <col min="3079" max="3079" width="10.85546875" style="115" bestFit="1" customWidth="1"/>
    <col min="3080" max="3080" width="9.85546875" style="115" bestFit="1" customWidth="1"/>
    <col min="3081" max="3081" width="11.85546875" style="115" bestFit="1" customWidth="1"/>
    <col min="3082" max="3328" width="9.140625" style="115"/>
    <col min="3329" max="3329" width="3" style="115" customWidth="1"/>
    <col min="3330" max="3330" width="35.140625" style="115" customWidth="1"/>
    <col min="3331" max="3331" width="8.7109375" style="115" customWidth="1"/>
    <col min="3332" max="3332" width="22.140625" style="115" customWidth="1"/>
    <col min="3333" max="3333" width="19.28515625" style="115" customWidth="1"/>
    <col min="3334" max="3334" width="17.7109375" style="115" customWidth="1"/>
    <col min="3335" max="3335" width="10.85546875" style="115" bestFit="1" customWidth="1"/>
    <col min="3336" max="3336" width="9.85546875" style="115" bestFit="1" customWidth="1"/>
    <col min="3337" max="3337" width="11.85546875" style="115" bestFit="1" customWidth="1"/>
    <col min="3338" max="3584" width="9.140625" style="115"/>
    <col min="3585" max="3585" width="3" style="115" customWidth="1"/>
    <col min="3586" max="3586" width="35.140625" style="115" customWidth="1"/>
    <col min="3587" max="3587" width="8.7109375" style="115" customWidth="1"/>
    <col min="3588" max="3588" width="22.140625" style="115" customWidth="1"/>
    <col min="3589" max="3589" width="19.28515625" style="115" customWidth="1"/>
    <col min="3590" max="3590" width="17.7109375" style="115" customWidth="1"/>
    <col min="3591" max="3591" width="10.85546875" style="115" bestFit="1" customWidth="1"/>
    <col min="3592" max="3592" width="9.85546875" style="115" bestFit="1" customWidth="1"/>
    <col min="3593" max="3593" width="11.85546875" style="115" bestFit="1" customWidth="1"/>
    <col min="3594" max="3840" width="9.140625" style="115"/>
    <col min="3841" max="3841" width="3" style="115" customWidth="1"/>
    <col min="3842" max="3842" width="35.140625" style="115" customWidth="1"/>
    <col min="3843" max="3843" width="8.7109375" style="115" customWidth="1"/>
    <col min="3844" max="3844" width="22.140625" style="115" customWidth="1"/>
    <col min="3845" max="3845" width="19.28515625" style="115" customWidth="1"/>
    <col min="3846" max="3846" width="17.7109375" style="115" customWidth="1"/>
    <col min="3847" max="3847" width="10.85546875" style="115" bestFit="1" customWidth="1"/>
    <col min="3848" max="3848" width="9.85546875" style="115" bestFit="1" customWidth="1"/>
    <col min="3849" max="3849" width="11.85546875" style="115" bestFit="1" customWidth="1"/>
    <col min="3850" max="4096" width="9.140625" style="115"/>
    <col min="4097" max="4097" width="3" style="115" customWidth="1"/>
    <col min="4098" max="4098" width="35.140625" style="115" customWidth="1"/>
    <col min="4099" max="4099" width="8.7109375" style="115" customWidth="1"/>
    <col min="4100" max="4100" width="22.140625" style="115" customWidth="1"/>
    <col min="4101" max="4101" width="19.28515625" style="115" customWidth="1"/>
    <col min="4102" max="4102" width="17.7109375" style="115" customWidth="1"/>
    <col min="4103" max="4103" width="10.85546875" style="115" bestFit="1" customWidth="1"/>
    <col min="4104" max="4104" width="9.85546875" style="115" bestFit="1" customWidth="1"/>
    <col min="4105" max="4105" width="11.85546875" style="115" bestFit="1" customWidth="1"/>
    <col min="4106" max="4352" width="9.140625" style="115"/>
    <col min="4353" max="4353" width="3" style="115" customWidth="1"/>
    <col min="4354" max="4354" width="35.140625" style="115" customWidth="1"/>
    <col min="4355" max="4355" width="8.7109375" style="115" customWidth="1"/>
    <col min="4356" max="4356" width="22.140625" style="115" customWidth="1"/>
    <col min="4357" max="4357" width="19.28515625" style="115" customWidth="1"/>
    <col min="4358" max="4358" width="17.7109375" style="115" customWidth="1"/>
    <col min="4359" max="4359" width="10.85546875" style="115" bestFit="1" customWidth="1"/>
    <col min="4360" max="4360" width="9.85546875" style="115" bestFit="1" customWidth="1"/>
    <col min="4361" max="4361" width="11.85546875" style="115" bestFit="1" customWidth="1"/>
    <col min="4362" max="4608" width="9.140625" style="115"/>
    <col min="4609" max="4609" width="3" style="115" customWidth="1"/>
    <col min="4610" max="4610" width="35.140625" style="115" customWidth="1"/>
    <col min="4611" max="4611" width="8.7109375" style="115" customWidth="1"/>
    <col min="4612" max="4612" width="22.140625" style="115" customWidth="1"/>
    <col min="4613" max="4613" width="19.28515625" style="115" customWidth="1"/>
    <col min="4614" max="4614" width="17.7109375" style="115" customWidth="1"/>
    <col min="4615" max="4615" width="10.85546875" style="115" bestFit="1" customWidth="1"/>
    <col min="4616" max="4616" width="9.85546875" style="115" bestFit="1" customWidth="1"/>
    <col min="4617" max="4617" width="11.85546875" style="115" bestFit="1" customWidth="1"/>
    <col min="4618" max="4864" width="9.140625" style="115"/>
    <col min="4865" max="4865" width="3" style="115" customWidth="1"/>
    <col min="4866" max="4866" width="35.140625" style="115" customWidth="1"/>
    <col min="4867" max="4867" width="8.7109375" style="115" customWidth="1"/>
    <col min="4868" max="4868" width="22.140625" style="115" customWidth="1"/>
    <col min="4869" max="4869" width="19.28515625" style="115" customWidth="1"/>
    <col min="4870" max="4870" width="17.7109375" style="115" customWidth="1"/>
    <col min="4871" max="4871" width="10.85546875" style="115" bestFit="1" customWidth="1"/>
    <col min="4872" max="4872" width="9.85546875" style="115" bestFit="1" customWidth="1"/>
    <col min="4873" max="4873" width="11.85546875" style="115" bestFit="1" customWidth="1"/>
    <col min="4874" max="5120" width="9.140625" style="115"/>
    <col min="5121" max="5121" width="3" style="115" customWidth="1"/>
    <col min="5122" max="5122" width="35.140625" style="115" customWidth="1"/>
    <col min="5123" max="5123" width="8.7109375" style="115" customWidth="1"/>
    <col min="5124" max="5124" width="22.140625" style="115" customWidth="1"/>
    <col min="5125" max="5125" width="19.28515625" style="115" customWidth="1"/>
    <col min="5126" max="5126" width="17.7109375" style="115" customWidth="1"/>
    <col min="5127" max="5127" width="10.85546875" style="115" bestFit="1" customWidth="1"/>
    <col min="5128" max="5128" width="9.85546875" style="115" bestFit="1" customWidth="1"/>
    <col min="5129" max="5129" width="11.85546875" style="115" bestFit="1" customWidth="1"/>
    <col min="5130" max="5376" width="9.140625" style="115"/>
    <col min="5377" max="5377" width="3" style="115" customWidth="1"/>
    <col min="5378" max="5378" width="35.140625" style="115" customWidth="1"/>
    <col min="5379" max="5379" width="8.7109375" style="115" customWidth="1"/>
    <col min="5380" max="5380" width="22.140625" style="115" customWidth="1"/>
    <col min="5381" max="5381" width="19.28515625" style="115" customWidth="1"/>
    <col min="5382" max="5382" width="17.7109375" style="115" customWidth="1"/>
    <col min="5383" max="5383" width="10.85546875" style="115" bestFit="1" customWidth="1"/>
    <col min="5384" max="5384" width="9.85546875" style="115" bestFit="1" customWidth="1"/>
    <col min="5385" max="5385" width="11.85546875" style="115" bestFit="1" customWidth="1"/>
    <col min="5386" max="5632" width="9.140625" style="115"/>
    <col min="5633" max="5633" width="3" style="115" customWidth="1"/>
    <col min="5634" max="5634" width="35.140625" style="115" customWidth="1"/>
    <col min="5635" max="5635" width="8.7109375" style="115" customWidth="1"/>
    <col min="5636" max="5636" width="22.140625" style="115" customWidth="1"/>
    <col min="5637" max="5637" width="19.28515625" style="115" customWidth="1"/>
    <col min="5638" max="5638" width="17.7109375" style="115" customWidth="1"/>
    <col min="5639" max="5639" width="10.85546875" style="115" bestFit="1" customWidth="1"/>
    <col min="5640" max="5640" width="9.85546875" style="115" bestFit="1" customWidth="1"/>
    <col min="5641" max="5641" width="11.85546875" style="115" bestFit="1" customWidth="1"/>
    <col min="5642" max="5888" width="9.140625" style="115"/>
    <col min="5889" max="5889" width="3" style="115" customWidth="1"/>
    <col min="5890" max="5890" width="35.140625" style="115" customWidth="1"/>
    <col min="5891" max="5891" width="8.7109375" style="115" customWidth="1"/>
    <col min="5892" max="5892" width="22.140625" style="115" customWidth="1"/>
    <col min="5893" max="5893" width="19.28515625" style="115" customWidth="1"/>
    <col min="5894" max="5894" width="17.7109375" style="115" customWidth="1"/>
    <col min="5895" max="5895" width="10.85546875" style="115" bestFit="1" customWidth="1"/>
    <col min="5896" max="5896" width="9.85546875" style="115" bestFit="1" customWidth="1"/>
    <col min="5897" max="5897" width="11.85546875" style="115" bestFit="1" customWidth="1"/>
    <col min="5898" max="6144" width="9.140625" style="115"/>
    <col min="6145" max="6145" width="3" style="115" customWidth="1"/>
    <col min="6146" max="6146" width="35.140625" style="115" customWidth="1"/>
    <col min="6147" max="6147" width="8.7109375" style="115" customWidth="1"/>
    <col min="6148" max="6148" width="22.140625" style="115" customWidth="1"/>
    <col min="6149" max="6149" width="19.28515625" style="115" customWidth="1"/>
    <col min="6150" max="6150" width="17.7109375" style="115" customWidth="1"/>
    <col min="6151" max="6151" width="10.85546875" style="115" bestFit="1" customWidth="1"/>
    <col min="6152" max="6152" width="9.85546875" style="115" bestFit="1" customWidth="1"/>
    <col min="6153" max="6153" width="11.85546875" style="115" bestFit="1" customWidth="1"/>
    <col min="6154" max="6400" width="9.140625" style="115"/>
    <col min="6401" max="6401" width="3" style="115" customWidth="1"/>
    <col min="6402" max="6402" width="35.140625" style="115" customWidth="1"/>
    <col min="6403" max="6403" width="8.7109375" style="115" customWidth="1"/>
    <col min="6404" max="6404" width="22.140625" style="115" customWidth="1"/>
    <col min="6405" max="6405" width="19.28515625" style="115" customWidth="1"/>
    <col min="6406" max="6406" width="17.7109375" style="115" customWidth="1"/>
    <col min="6407" max="6407" width="10.85546875" style="115" bestFit="1" customWidth="1"/>
    <col min="6408" max="6408" width="9.85546875" style="115" bestFit="1" customWidth="1"/>
    <col min="6409" max="6409" width="11.85546875" style="115" bestFit="1" customWidth="1"/>
    <col min="6410" max="6656" width="9.140625" style="115"/>
    <col min="6657" max="6657" width="3" style="115" customWidth="1"/>
    <col min="6658" max="6658" width="35.140625" style="115" customWidth="1"/>
    <col min="6659" max="6659" width="8.7109375" style="115" customWidth="1"/>
    <col min="6660" max="6660" width="22.140625" style="115" customWidth="1"/>
    <col min="6661" max="6661" width="19.28515625" style="115" customWidth="1"/>
    <col min="6662" max="6662" width="17.7109375" style="115" customWidth="1"/>
    <col min="6663" max="6663" width="10.85546875" style="115" bestFit="1" customWidth="1"/>
    <col min="6664" max="6664" width="9.85546875" style="115" bestFit="1" customWidth="1"/>
    <col min="6665" max="6665" width="11.85546875" style="115" bestFit="1" customWidth="1"/>
    <col min="6666" max="6912" width="9.140625" style="115"/>
    <col min="6913" max="6913" width="3" style="115" customWidth="1"/>
    <col min="6914" max="6914" width="35.140625" style="115" customWidth="1"/>
    <col min="6915" max="6915" width="8.7109375" style="115" customWidth="1"/>
    <col min="6916" max="6916" width="22.140625" style="115" customWidth="1"/>
    <col min="6917" max="6917" width="19.28515625" style="115" customWidth="1"/>
    <col min="6918" max="6918" width="17.7109375" style="115" customWidth="1"/>
    <col min="6919" max="6919" width="10.85546875" style="115" bestFit="1" customWidth="1"/>
    <col min="6920" max="6920" width="9.85546875" style="115" bestFit="1" customWidth="1"/>
    <col min="6921" max="6921" width="11.85546875" style="115" bestFit="1" customWidth="1"/>
    <col min="6922" max="7168" width="9.140625" style="115"/>
    <col min="7169" max="7169" width="3" style="115" customWidth="1"/>
    <col min="7170" max="7170" width="35.140625" style="115" customWidth="1"/>
    <col min="7171" max="7171" width="8.7109375" style="115" customWidth="1"/>
    <col min="7172" max="7172" width="22.140625" style="115" customWidth="1"/>
    <col min="7173" max="7173" width="19.28515625" style="115" customWidth="1"/>
    <col min="7174" max="7174" width="17.7109375" style="115" customWidth="1"/>
    <col min="7175" max="7175" width="10.85546875" style="115" bestFit="1" customWidth="1"/>
    <col min="7176" max="7176" width="9.85546875" style="115" bestFit="1" customWidth="1"/>
    <col min="7177" max="7177" width="11.85546875" style="115" bestFit="1" customWidth="1"/>
    <col min="7178" max="7424" width="9.140625" style="115"/>
    <col min="7425" max="7425" width="3" style="115" customWidth="1"/>
    <col min="7426" max="7426" width="35.140625" style="115" customWidth="1"/>
    <col min="7427" max="7427" width="8.7109375" style="115" customWidth="1"/>
    <col min="7428" max="7428" width="22.140625" style="115" customWidth="1"/>
    <col min="7429" max="7429" width="19.28515625" style="115" customWidth="1"/>
    <col min="7430" max="7430" width="17.7109375" style="115" customWidth="1"/>
    <col min="7431" max="7431" width="10.85546875" style="115" bestFit="1" customWidth="1"/>
    <col min="7432" max="7432" width="9.85546875" style="115" bestFit="1" customWidth="1"/>
    <col min="7433" max="7433" width="11.85546875" style="115" bestFit="1" customWidth="1"/>
    <col min="7434" max="7680" width="9.140625" style="115"/>
    <col min="7681" max="7681" width="3" style="115" customWidth="1"/>
    <col min="7682" max="7682" width="35.140625" style="115" customWidth="1"/>
    <col min="7683" max="7683" width="8.7109375" style="115" customWidth="1"/>
    <col min="7684" max="7684" width="22.140625" style="115" customWidth="1"/>
    <col min="7685" max="7685" width="19.28515625" style="115" customWidth="1"/>
    <col min="7686" max="7686" width="17.7109375" style="115" customWidth="1"/>
    <col min="7687" max="7687" width="10.85546875" style="115" bestFit="1" customWidth="1"/>
    <col min="7688" max="7688" width="9.85546875" style="115" bestFit="1" customWidth="1"/>
    <col min="7689" max="7689" width="11.85546875" style="115" bestFit="1" customWidth="1"/>
    <col min="7690" max="7936" width="9.140625" style="115"/>
    <col min="7937" max="7937" width="3" style="115" customWidth="1"/>
    <col min="7938" max="7938" width="35.140625" style="115" customWidth="1"/>
    <col min="7939" max="7939" width="8.7109375" style="115" customWidth="1"/>
    <col min="7940" max="7940" width="22.140625" style="115" customWidth="1"/>
    <col min="7941" max="7941" width="19.28515625" style="115" customWidth="1"/>
    <col min="7942" max="7942" width="17.7109375" style="115" customWidth="1"/>
    <col min="7943" max="7943" width="10.85546875" style="115" bestFit="1" customWidth="1"/>
    <col min="7944" max="7944" width="9.85546875" style="115" bestFit="1" customWidth="1"/>
    <col min="7945" max="7945" width="11.85546875" style="115" bestFit="1" customWidth="1"/>
    <col min="7946" max="8192" width="9.140625" style="115"/>
    <col min="8193" max="8193" width="3" style="115" customWidth="1"/>
    <col min="8194" max="8194" width="35.140625" style="115" customWidth="1"/>
    <col min="8195" max="8195" width="8.7109375" style="115" customWidth="1"/>
    <col min="8196" max="8196" width="22.140625" style="115" customWidth="1"/>
    <col min="8197" max="8197" width="19.28515625" style="115" customWidth="1"/>
    <col min="8198" max="8198" width="17.7109375" style="115" customWidth="1"/>
    <col min="8199" max="8199" width="10.85546875" style="115" bestFit="1" customWidth="1"/>
    <col min="8200" max="8200" width="9.85546875" style="115" bestFit="1" customWidth="1"/>
    <col min="8201" max="8201" width="11.85546875" style="115" bestFit="1" customWidth="1"/>
    <col min="8202" max="8448" width="9.140625" style="115"/>
    <col min="8449" max="8449" width="3" style="115" customWidth="1"/>
    <col min="8450" max="8450" width="35.140625" style="115" customWidth="1"/>
    <col min="8451" max="8451" width="8.7109375" style="115" customWidth="1"/>
    <col min="8452" max="8452" width="22.140625" style="115" customWidth="1"/>
    <col min="8453" max="8453" width="19.28515625" style="115" customWidth="1"/>
    <col min="8454" max="8454" width="17.7109375" style="115" customWidth="1"/>
    <col min="8455" max="8455" width="10.85546875" style="115" bestFit="1" customWidth="1"/>
    <col min="8456" max="8456" width="9.85546875" style="115" bestFit="1" customWidth="1"/>
    <col min="8457" max="8457" width="11.85546875" style="115" bestFit="1" customWidth="1"/>
    <col min="8458" max="8704" width="9.140625" style="115"/>
    <col min="8705" max="8705" width="3" style="115" customWidth="1"/>
    <col min="8706" max="8706" width="35.140625" style="115" customWidth="1"/>
    <col min="8707" max="8707" width="8.7109375" style="115" customWidth="1"/>
    <col min="8708" max="8708" width="22.140625" style="115" customWidth="1"/>
    <col min="8709" max="8709" width="19.28515625" style="115" customWidth="1"/>
    <col min="8710" max="8710" width="17.7109375" style="115" customWidth="1"/>
    <col min="8711" max="8711" width="10.85546875" style="115" bestFit="1" customWidth="1"/>
    <col min="8712" max="8712" width="9.85546875" style="115" bestFit="1" customWidth="1"/>
    <col min="8713" max="8713" width="11.85546875" style="115" bestFit="1" customWidth="1"/>
    <col min="8714" max="8960" width="9.140625" style="115"/>
    <col min="8961" max="8961" width="3" style="115" customWidth="1"/>
    <col min="8962" max="8962" width="35.140625" style="115" customWidth="1"/>
    <col min="8963" max="8963" width="8.7109375" style="115" customWidth="1"/>
    <col min="8964" max="8964" width="22.140625" style="115" customWidth="1"/>
    <col min="8965" max="8965" width="19.28515625" style="115" customWidth="1"/>
    <col min="8966" max="8966" width="17.7109375" style="115" customWidth="1"/>
    <col min="8967" max="8967" width="10.85546875" style="115" bestFit="1" customWidth="1"/>
    <col min="8968" max="8968" width="9.85546875" style="115" bestFit="1" customWidth="1"/>
    <col min="8969" max="8969" width="11.85546875" style="115" bestFit="1" customWidth="1"/>
    <col min="8970" max="9216" width="9.140625" style="115"/>
    <col min="9217" max="9217" width="3" style="115" customWidth="1"/>
    <col min="9218" max="9218" width="35.140625" style="115" customWidth="1"/>
    <col min="9219" max="9219" width="8.7109375" style="115" customWidth="1"/>
    <col min="9220" max="9220" width="22.140625" style="115" customWidth="1"/>
    <col min="9221" max="9221" width="19.28515625" style="115" customWidth="1"/>
    <col min="9222" max="9222" width="17.7109375" style="115" customWidth="1"/>
    <col min="9223" max="9223" width="10.85546875" style="115" bestFit="1" customWidth="1"/>
    <col min="9224" max="9224" width="9.85546875" style="115" bestFit="1" customWidth="1"/>
    <col min="9225" max="9225" width="11.85546875" style="115" bestFit="1" customWidth="1"/>
    <col min="9226" max="9472" width="9.140625" style="115"/>
    <col min="9473" max="9473" width="3" style="115" customWidth="1"/>
    <col min="9474" max="9474" width="35.140625" style="115" customWidth="1"/>
    <col min="9475" max="9475" width="8.7109375" style="115" customWidth="1"/>
    <col min="9476" max="9476" width="22.140625" style="115" customWidth="1"/>
    <col min="9477" max="9477" width="19.28515625" style="115" customWidth="1"/>
    <col min="9478" max="9478" width="17.7109375" style="115" customWidth="1"/>
    <col min="9479" max="9479" width="10.85546875" style="115" bestFit="1" customWidth="1"/>
    <col min="9480" max="9480" width="9.85546875" style="115" bestFit="1" customWidth="1"/>
    <col min="9481" max="9481" width="11.85546875" style="115" bestFit="1" customWidth="1"/>
    <col min="9482" max="9728" width="9.140625" style="115"/>
    <col min="9729" max="9729" width="3" style="115" customWidth="1"/>
    <col min="9730" max="9730" width="35.140625" style="115" customWidth="1"/>
    <col min="9731" max="9731" width="8.7109375" style="115" customWidth="1"/>
    <col min="9732" max="9732" width="22.140625" style="115" customWidth="1"/>
    <col min="9733" max="9733" width="19.28515625" style="115" customWidth="1"/>
    <col min="9734" max="9734" width="17.7109375" style="115" customWidth="1"/>
    <col min="9735" max="9735" width="10.85546875" style="115" bestFit="1" customWidth="1"/>
    <col min="9736" max="9736" width="9.85546875" style="115" bestFit="1" customWidth="1"/>
    <col min="9737" max="9737" width="11.85546875" style="115" bestFit="1" customWidth="1"/>
    <col min="9738" max="9984" width="9.140625" style="115"/>
    <col min="9985" max="9985" width="3" style="115" customWidth="1"/>
    <col min="9986" max="9986" width="35.140625" style="115" customWidth="1"/>
    <col min="9987" max="9987" width="8.7109375" style="115" customWidth="1"/>
    <col min="9988" max="9988" width="22.140625" style="115" customWidth="1"/>
    <col min="9989" max="9989" width="19.28515625" style="115" customWidth="1"/>
    <col min="9990" max="9990" width="17.7109375" style="115" customWidth="1"/>
    <col min="9991" max="9991" width="10.85546875" style="115" bestFit="1" customWidth="1"/>
    <col min="9992" max="9992" width="9.85546875" style="115" bestFit="1" customWidth="1"/>
    <col min="9993" max="9993" width="11.85546875" style="115" bestFit="1" customWidth="1"/>
    <col min="9994" max="10240" width="9.140625" style="115"/>
    <col min="10241" max="10241" width="3" style="115" customWidth="1"/>
    <col min="10242" max="10242" width="35.140625" style="115" customWidth="1"/>
    <col min="10243" max="10243" width="8.7109375" style="115" customWidth="1"/>
    <col min="10244" max="10244" width="22.140625" style="115" customWidth="1"/>
    <col min="10245" max="10245" width="19.28515625" style="115" customWidth="1"/>
    <col min="10246" max="10246" width="17.7109375" style="115" customWidth="1"/>
    <col min="10247" max="10247" width="10.85546875" style="115" bestFit="1" customWidth="1"/>
    <col min="10248" max="10248" width="9.85546875" style="115" bestFit="1" customWidth="1"/>
    <col min="10249" max="10249" width="11.85546875" style="115" bestFit="1" customWidth="1"/>
    <col min="10250" max="10496" width="9.140625" style="115"/>
    <col min="10497" max="10497" width="3" style="115" customWidth="1"/>
    <col min="10498" max="10498" width="35.140625" style="115" customWidth="1"/>
    <col min="10499" max="10499" width="8.7109375" style="115" customWidth="1"/>
    <col min="10500" max="10500" width="22.140625" style="115" customWidth="1"/>
    <col min="10501" max="10501" width="19.28515625" style="115" customWidth="1"/>
    <col min="10502" max="10502" width="17.7109375" style="115" customWidth="1"/>
    <col min="10503" max="10503" width="10.85546875" style="115" bestFit="1" customWidth="1"/>
    <col min="10504" max="10504" width="9.85546875" style="115" bestFit="1" customWidth="1"/>
    <col min="10505" max="10505" width="11.85546875" style="115" bestFit="1" customWidth="1"/>
    <col min="10506" max="10752" width="9.140625" style="115"/>
    <col min="10753" max="10753" width="3" style="115" customWidth="1"/>
    <col min="10754" max="10754" width="35.140625" style="115" customWidth="1"/>
    <col min="10755" max="10755" width="8.7109375" style="115" customWidth="1"/>
    <col min="10756" max="10756" width="22.140625" style="115" customWidth="1"/>
    <col min="10757" max="10757" width="19.28515625" style="115" customWidth="1"/>
    <col min="10758" max="10758" width="17.7109375" style="115" customWidth="1"/>
    <col min="10759" max="10759" width="10.85546875" style="115" bestFit="1" customWidth="1"/>
    <col min="10760" max="10760" width="9.85546875" style="115" bestFit="1" customWidth="1"/>
    <col min="10761" max="10761" width="11.85546875" style="115" bestFit="1" customWidth="1"/>
    <col min="10762" max="11008" width="9.140625" style="115"/>
    <col min="11009" max="11009" width="3" style="115" customWidth="1"/>
    <col min="11010" max="11010" width="35.140625" style="115" customWidth="1"/>
    <col min="11011" max="11011" width="8.7109375" style="115" customWidth="1"/>
    <col min="11012" max="11012" width="22.140625" style="115" customWidth="1"/>
    <col min="11013" max="11013" width="19.28515625" style="115" customWidth="1"/>
    <col min="11014" max="11014" width="17.7109375" style="115" customWidth="1"/>
    <col min="11015" max="11015" width="10.85546875" style="115" bestFit="1" customWidth="1"/>
    <col min="11016" max="11016" width="9.85546875" style="115" bestFit="1" customWidth="1"/>
    <col min="11017" max="11017" width="11.85546875" style="115" bestFit="1" customWidth="1"/>
    <col min="11018" max="11264" width="9.140625" style="115"/>
    <col min="11265" max="11265" width="3" style="115" customWidth="1"/>
    <col min="11266" max="11266" width="35.140625" style="115" customWidth="1"/>
    <col min="11267" max="11267" width="8.7109375" style="115" customWidth="1"/>
    <col min="11268" max="11268" width="22.140625" style="115" customWidth="1"/>
    <col min="11269" max="11269" width="19.28515625" style="115" customWidth="1"/>
    <col min="11270" max="11270" width="17.7109375" style="115" customWidth="1"/>
    <col min="11271" max="11271" width="10.85546875" style="115" bestFit="1" customWidth="1"/>
    <col min="11272" max="11272" width="9.85546875" style="115" bestFit="1" customWidth="1"/>
    <col min="11273" max="11273" width="11.85546875" style="115" bestFit="1" customWidth="1"/>
    <col min="11274" max="11520" width="9.140625" style="115"/>
    <col min="11521" max="11521" width="3" style="115" customWidth="1"/>
    <col min="11522" max="11522" width="35.140625" style="115" customWidth="1"/>
    <col min="11523" max="11523" width="8.7109375" style="115" customWidth="1"/>
    <col min="11524" max="11524" width="22.140625" style="115" customWidth="1"/>
    <col min="11525" max="11525" width="19.28515625" style="115" customWidth="1"/>
    <col min="11526" max="11526" width="17.7109375" style="115" customWidth="1"/>
    <col min="11527" max="11527" width="10.85546875" style="115" bestFit="1" customWidth="1"/>
    <col min="11528" max="11528" width="9.85546875" style="115" bestFit="1" customWidth="1"/>
    <col min="11529" max="11529" width="11.85546875" style="115" bestFit="1" customWidth="1"/>
    <col min="11530" max="11776" width="9.140625" style="115"/>
    <col min="11777" max="11777" width="3" style="115" customWidth="1"/>
    <col min="11778" max="11778" width="35.140625" style="115" customWidth="1"/>
    <col min="11779" max="11779" width="8.7109375" style="115" customWidth="1"/>
    <col min="11780" max="11780" width="22.140625" style="115" customWidth="1"/>
    <col min="11781" max="11781" width="19.28515625" style="115" customWidth="1"/>
    <col min="11782" max="11782" width="17.7109375" style="115" customWidth="1"/>
    <col min="11783" max="11783" width="10.85546875" style="115" bestFit="1" customWidth="1"/>
    <col min="11784" max="11784" width="9.85546875" style="115" bestFit="1" customWidth="1"/>
    <col min="11785" max="11785" width="11.85546875" style="115" bestFit="1" customWidth="1"/>
    <col min="11786" max="12032" width="9.140625" style="115"/>
    <col min="12033" max="12033" width="3" style="115" customWidth="1"/>
    <col min="12034" max="12034" width="35.140625" style="115" customWidth="1"/>
    <col min="12035" max="12035" width="8.7109375" style="115" customWidth="1"/>
    <col min="12036" max="12036" width="22.140625" style="115" customWidth="1"/>
    <col min="12037" max="12037" width="19.28515625" style="115" customWidth="1"/>
    <col min="12038" max="12038" width="17.7109375" style="115" customWidth="1"/>
    <col min="12039" max="12039" width="10.85546875" style="115" bestFit="1" customWidth="1"/>
    <col min="12040" max="12040" width="9.85546875" style="115" bestFit="1" customWidth="1"/>
    <col min="12041" max="12041" width="11.85546875" style="115" bestFit="1" customWidth="1"/>
    <col min="12042" max="12288" width="9.140625" style="115"/>
    <col min="12289" max="12289" width="3" style="115" customWidth="1"/>
    <col min="12290" max="12290" width="35.140625" style="115" customWidth="1"/>
    <col min="12291" max="12291" width="8.7109375" style="115" customWidth="1"/>
    <col min="12292" max="12292" width="22.140625" style="115" customWidth="1"/>
    <col min="12293" max="12293" width="19.28515625" style="115" customWidth="1"/>
    <col min="12294" max="12294" width="17.7109375" style="115" customWidth="1"/>
    <col min="12295" max="12295" width="10.85546875" style="115" bestFit="1" customWidth="1"/>
    <col min="12296" max="12296" width="9.85546875" style="115" bestFit="1" customWidth="1"/>
    <col min="12297" max="12297" width="11.85546875" style="115" bestFit="1" customWidth="1"/>
    <col min="12298" max="12544" width="9.140625" style="115"/>
    <col min="12545" max="12545" width="3" style="115" customWidth="1"/>
    <col min="12546" max="12546" width="35.140625" style="115" customWidth="1"/>
    <col min="12547" max="12547" width="8.7109375" style="115" customWidth="1"/>
    <col min="12548" max="12548" width="22.140625" style="115" customWidth="1"/>
    <col min="12549" max="12549" width="19.28515625" style="115" customWidth="1"/>
    <col min="12550" max="12550" width="17.7109375" style="115" customWidth="1"/>
    <col min="12551" max="12551" width="10.85546875" style="115" bestFit="1" customWidth="1"/>
    <col min="12552" max="12552" width="9.85546875" style="115" bestFit="1" customWidth="1"/>
    <col min="12553" max="12553" width="11.85546875" style="115" bestFit="1" customWidth="1"/>
    <col min="12554" max="12800" width="9.140625" style="115"/>
    <col min="12801" max="12801" width="3" style="115" customWidth="1"/>
    <col min="12802" max="12802" width="35.140625" style="115" customWidth="1"/>
    <col min="12803" max="12803" width="8.7109375" style="115" customWidth="1"/>
    <col min="12804" max="12804" width="22.140625" style="115" customWidth="1"/>
    <col min="12805" max="12805" width="19.28515625" style="115" customWidth="1"/>
    <col min="12806" max="12806" width="17.7109375" style="115" customWidth="1"/>
    <col min="12807" max="12807" width="10.85546875" style="115" bestFit="1" customWidth="1"/>
    <col min="12808" max="12808" width="9.85546875" style="115" bestFit="1" customWidth="1"/>
    <col min="12809" max="12809" width="11.85546875" style="115" bestFit="1" customWidth="1"/>
    <col min="12810" max="13056" width="9.140625" style="115"/>
    <col min="13057" max="13057" width="3" style="115" customWidth="1"/>
    <col min="13058" max="13058" width="35.140625" style="115" customWidth="1"/>
    <col min="13059" max="13059" width="8.7109375" style="115" customWidth="1"/>
    <col min="13060" max="13060" width="22.140625" style="115" customWidth="1"/>
    <col min="13061" max="13061" width="19.28515625" style="115" customWidth="1"/>
    <col min="13062" max="13062" width="17.7109375" style="115" customWidth="1"/>
    <col min="13063" max="13063" width="10.85546875" style="115" bestFit="1" customWidth="1"/>
    <col min="13064" max="13064" width="9.85546875" style="115" bestFit="1" customWidth="1"/>
    <col min="13065" max="13065" width="11.85546875" style="115" bestFit="1" customWidth="1"/>
    <col min="13066" max="13312" width="9.140625" style="115"/>
    <col min="13313" max="13313" width="3" style="115" customWidth="1"/>
    <col min="13314" max="13314" width="35.140625" style="115" customWidth="1"/>
    <col min="13315" max="13315" width="8.7109375" style="115" customWidth="1"/>
    <col min="13316" max="13316" width="22.140625" style="115" customWidth="1"/>
    <col min="13317" max="13317" width="19.28515625" style="115" customWidth="1"/>
    <col min="13318" max="13318" width="17.7109375" style="115" customWidth="1"/>
    <col min="13319" max="13319" width="10.85546875" style="115" bestFit="1" customWidth="1"/>
    <col min="13320" max="13320" width="9.85546875" style="115" bestFit="1" customWidth="1"/>
    <col min="13321" max="13321" width="11.85546875" style="115" bestFit="1" customWidth="1"/>
    <col min="13322" max="13568" width="9.140625" style="115"/>
    <col min="13569" max="13569" width="3" style="115" customWidth="1"/>
    <col min="13570" max="13570" width="35.140625" style="115" customWidth="1"/>
    <col min="13571" max="13571" width="8.7109375" style="115" customWidth="1"/>
    <col min="13572" max="13572" width="22.140625" style="115" customWidth="1"/>
    <col min="13573" max="13573" width="19.28515625" style="115" customWidth="1"/>
    <col min="13574" max="13574" width="17.7109375" style="115" customWidth="1"/>
    <col min="13575" max="13575" width="10.85546875" style="115" bestFit="1" customWidth="1"/>
    <col min="13576" max="13576" width="9.85546875" style="115" bestFit="1" customWidth="1"/>
    <col min="13577" max="13577" width="11.85546875" style="115" bestFit="1" customWidth="1"/>
    <col min="13578" max="13824" width="9.140625" style="115"/>
    <col min="13825" max="13825" width="3" style="115" customWidth="1"/>
    <col min="13826" max="13826" width="35.140625" style="115" customWidth="1"/>
    <col min="13827" max="13827" width="8.7109375" style="115" customWidth="1"/>
    <col min="13828" max="13828" width="22.140625" style="115" customWidth="1"/>
    <col min="13829" max="13829" width="19.28515625" style="115" customWidth="1"/>
    <col min="13830" max="13830" width="17.7109375" style="115" customWidth="1"/>
    <col min="13831" max="13831" width="10.85546875" style="115" bestFit="1" customWidth="1"/>
    <col min="13832" max="13832" width="9.85546875" style="115" bestFit="1" customWidth="1"/>
    <col min="13833" max="13833" width="11.85546875" style="115" bestFit="1" customWidth="1"/>
    <col min="13834" max="14080" width="9.140625" style="115"/>
    <col min="14081" max="14081" width="3" style="115" customWidth="1"/>
    <col min="14082" max="14082" width="35.140625" style="115" customWidth="1"/>
    <col min="14083" max="14083" width="8.7109375" style="115" customWidth="1"/>
    <col min="14084" max="14084" width="22.140625" style="115" customWidth="1"/>
    <col min="14085" max="14085" width="19.28515625" style="115" customWidth="1"/>
    <col min="14086" max="14086" width="17.7109375" style="115" customWidth="1"/>
    <col min="14087" max="14087" width="10.85546875" style="115" bestFit="1" customWidth="1"/>
    <col min="14088" max="14088" width="9.85546875" style="115" bestFit="1" customWidth="1"/>
    <col min="14089" max="14089" width="11.85546875" style="115" bestFit="1" customWidth="1"/>
    <col min="14090" max="14336" width="9.140625" style="115"/>
    <col min="14337" max="14337" width="3" style="115" customWidth="1"/>
    <col min="14338" max="14338" width="35.140625" style="115" customWidth="1"/>
    <col min="14339" max="14339" width="8.7109375" style="115" customWidth="1"/>
    <col min="14340" max="14340" width="22.140625" style="115" customWidth="1"/>
    <col min="14341" max="14341" width="19.28515625" style="115" customWidth="1"/>
    <col min="14342" max="14342" width="17.7109375" style="115" customWidth="1"/>
    <col min="14343" max="14343" width="10.85546875" style="115" bestFit="1" customWidth="1"/>
    <col min="14344" max="14344" width="9.85546875" style="115" bestFit="1" customWidth="1"/>
    <col min="14345" max="14345" width="11.85546875" style="115" bestFit="1" customWidth="1"/>
    <col min="14346" max="14592" width="9.140625" style="115"/>
    <col min="14593" max="14593" width="3" style="115" customWidth="1"/>
    <col min="14594" max="14594" width="35.140625" style="115" customWidth="1"/>
    <col min="14595" max="14595" width="8.7109375" style="115" customWidth="1"/>
    <col min="14596" max="14596" width="22.140625" style="115" customWidth="1"/>
    <col min="14597" max="14597" width="19.28515625" style="115" customWidth="1"/>
    <col min="14598" max="14598" width="17.7109375" style="115" customWidth="1"/>
    <col min="14599" max="14599" width="10.85546875" style="115" bestFit="1" customWidth="1"/>
    <col min="14600" max="14600" width="9.85546875" style="115" bestFit="1" customWidth="1"/>
    <col min="14601" max="14601" width="11.85546875" style="115" bestFit="1" customWidth="1"/>
    <col min="14602" max="14848" width="9.140625" style="115"/>
    <col min="14849" max="14849" width="3" style="115" customWidth="1"/>
    <col min="14850" max="14850" width="35.140625" style="115" customWidth="1"/>
    <col min="14851" max="14851" width="8.7109375" style="115" customWidth="1"/>
    <col min="14852" max="14852" width="22.140625" style="115" customWidth="1"/>
    <col min="14853" max="14853" width="19.28515625" style="115" customWidth="1"/>
    <col min="14854" max="14854" width="17.7109375" style="115" customWidth="1"/>
    <col min="14855" max="14855" width="10.85546875" style="115" bestFit="1" customWidth="1"/>
    <col min="14856" max="14856" width="9.85546875" style="115" bestFit="1" customWidth="1"/>
    <col min="14857" max="14857" width="11.85546875" style="115" bestFit="1" customWidth="1"/>
    <col min="14858" max="15104" width="9.140625" style="115"/>
    <col min="15105" max="15105" width="3" style="115" customWidth="1"/>
    <col min="15106" max="15106" width="35.140625" style="115" customWidth="1"/>
    <col min="15107" max="15107" width="8.7109375" style="115" customWidth="1"/>
    <col min="15108" max="15108" width="22.140625" style="115" customWidth="1"/>
    <col min="15109" max="15109" width="19.28515625" style="115" customWidth="1"/>
    <col min="15110" max="15110" width="17.7109375" style="115" customWidth="1"/>
    <col min="15111" max="15111" width="10.85546875" style="115" bestFit="1" customWidth="1"/>
    <col min="15112" max="15112" width="9.85546875" style="115" bestFit="1" customWidth="1"/>
    <col min="15113" max="15113" width="11.85546875" style="115" bestFit="1" customWidth="1"/>
    <col min="15114" max="15360" width="9.140625" style="115"/>
    <col min="15361" max="15361" width="3" style="115" customWidth="1"/>
    <col min="15362" max="15362" width="35.140625" style="115" customWidth="1"/>
    <col min="15363" max="15363" width="8.7109375" style="115" customWidth="1"/>
    <col min="15364" max="15364" width="22.140625" style="115" customWidth="1"/>
    <col min="15365" max="15365" width="19.28515625" style="115" customWidth="1"/>
    <col min="15366" max="15366" width="17.7109375" style="115" customWidth="1"/>
    <col min="15367" max="15367" width="10.85546875" style="115" bestFit="1" customWidth="1"/>
    <col min="15368" max="15368" width="9.85546875" style="115" bestFit="1" customWidth="1"/>
    <col min="15369" max="15369" width="11.85546875" style="115" bestFit="1" customWidth="1"/>
    <col min="15370" max="15616" width="9.140625" style="115"/>
    <col min="15617" max="15617" width="3" style="115" customWidth="1"/>
    <col min="15618" max="15618" width="35.140625" style="115" customWidth="1"/>
    <col min="15619" max="15619" width="8.7109375" style="115" customWidth="1"/>
    <col min="15620" max="15620" width="22.140625" style="115" customWidth="1"/>
    <col min="15621" max="15621" width="19.28515625" style="115" customWidth="1"/>
    <col min="15622" max="15622" width="17.7109375" style="115" customWidth="1"/>
    <col min="15623" max="15623" width="10.85546875" style="115" bestFit="1" customWidth="1"/>
    <col min="15624" max="15624" width="9.85546875" style="115" bestFit="1" customWidth="1"/>
    <col min="15625" max="15625" width="11.85546875" style="115" bestFit="1" customWidth="1"/>
    <col min="15626" max="15872" width="9.140625" style="115"/>
    <col min="15873" max="15873" width="3" style="115" customWidth="1"/>
    <col min="15874" max="15874" width="35.140625" style="115" customWidth="1"/>
    <col min="15875" max="15875" width="8.7109375" style="115" customWidth="1"/>
    <col min="15876" max="15876" width="22.140625" style="115" customWidth="1"/>
    <col min="15877" max="15877" width="19.28515625" style="115" customWidth="1"/>
    <col min="15878" max="15878" width="17.7109375" style="115" customWidth="1"/>
    <col min="15879" max="15879" width="10.85546875" style="115" bestFit="1" customWidth="1"/>
    <col min="15880" max="15880" width="9.85546875" style="115" bestFit="1" customWidth="1"/>
    <col min="15881" max="15881" width="11.85546875" style="115" bestFit="1" customWidth="1"/>
    <col min="15882" max="16128" width="9.140625" style="115"/>
    <col min="16129" max="16129" width="3" style="115" customWidth="1"/>
    <col min="16130" max="16130" width="35.140625" style="115" customWidth="1"/>
    <col min="16131" max="16131" width="8.7109375" style="115" customWidth="1"/>
    <col min="16132" max="16132" width="22.140625" style="115" customWidth="1"/>
    <col min="16133" max="16133" width="19.28515625" style="115" customWidth="1"/>
    <col min="16134" max="16134" width="17.7109375" style="115" customWidth="1"/>
    <col min="16135" max="16135" width="10.85546875" style="115" bestFit="1" customWidth="1"/>
    <col min="16136" max="16136" width="9.85546875" style="115" bestFit="1" customWidth="1"/>
    <col min="16137" max="16137" width="11.85546875" style="115" bestFit="1" customWidth="1"/>
    <col min="16138" max="16384" width="9.140625" style="115"/>
  </cols>
  <sheetData>
    <row r="1" spans="1:9" ht="18" customHeight="1">
      <c r="B1" s="238" t="s">
        <v>0</v>
      </c>
      <c r="C1" s="238"/>
      <c r="D1" s="238"/>
      <c r="E1" s="238"/>
      <c r="F1" s="239"/>
      <c r="H1" s="240"/>
      <c r="I1" s="240"/>
    </row>
    <row r="2" spans="1:9" ht="18" customHeight="1">
      <c r="B2" s="238" t="s">
        <v>315</v>
      </c>
      <c r="C2" s="238"/>
      <c r="D2" s="238"/>
      <c r="E2" s="238"/>
      <c r="F2" s="238"/>
      <c r="H2" s="240"/>
      <c r="I2" s="240"/>
    </row>
    <row r="3" spans="1:9" ht="18" customHeight="1">
      <c r="B3" s="241" t="s">
        <v>316</v>
      </c>
      <c r="C3" s="242"/>
      <c r="D3" s="243"/>
      <c r="E3" s="239"/>
      <c r="F3" s="239"/>
      <c r="H3" s="240"/>
      <c r="I3" s="240"/>
    </row>
    <row r="4" spans="1:9" ht="18" customHeight="1">
      <c r="B4" s="241"/>
      <c r="C4" s="242"/>
      <c r="D4" s="243"/>
      <c r="E4" s="239"/>
      <c r="F4" s="239"/>
      <c r="H4" s="240"/>
      <c r="I4" s="240"/>
    </row>
    <row r="5" spans="1:9">
      <c r="A5" s="257"/>
      <c r="B5" s="257"/>
      <c r="C5" s="257"/>
      <c r="D5" s="263"/>
      <c r="E5" s="264"/>
      <c r="F5" s="264"/>
    </row>
    <row r="6" spans="1:9" ht="23.25">
      <c r="A6" s="288"/>
      <c r="B6" s="289" t="s">
        <v>334</v>
      </c>
      <c r="C6" s="290"/>
      <c r="D6" s="290"/>
      <c r="E6" s="290"/>
      <c r="F6" s="290"/>
    </row>
    <row r="7" spans="1:9">
      <c r="A7" s="288"/>
      <c r="B7" s="281" t="s">
        <v>41</v>
      </c>
      <c r="C7" s="282" t="s">
        <v>20</v>
      </c>
      <c r="D7" s="283" t="s">
        <v>318</v>
      </c>
      <c r="E7" s="284" t="s">
        <v>319</v>
      </c>
      <c r="F7" s="284" t="s">
        <v>320</v>
      </c>
    </row>
    <row r="8" spans="1:9" ht="17.100000000000001" customHeight="1">
      <c r="A8" s="288"/>
      <c r="B8" s="273" t="s">
        <v>29</v>
      </c>
      <c r="C8" s="274"/>
      <c r="D8" s="274"/>
      <c r="E8" s="274"/>
      <c r="F8" s="275"/>
    </row>
    <row r="9" spans="1:9" ht="17.100000000000001" customHeight="1">
      <c r="A9" s="288"/>
      <c r="B9" s="291" t="s">
        <v>335</v>
      </c>
      <c r="C9" s="292" t="s">
        <v>296</v>
      </c>
      <c r="D9" s="255">
        <v>1</v>
      </c>
      <c r="E9" s="256">
        <v>789473680</v>
      </c>
      <c r="F9" s="256">
        <v>789473680</v>
      </c>
    </row>
    <row r="10" spans="1:9" ht="17.100000000000001" customHeight="1">
      <c r="A10" s="257"/>
      <c r="B10" s="276" t="s">
        <v>326</v>
      </c>
      <c r="C10" s="277"/>
      <c r="D10" s="255">
        <f>SUM(D9)</f>
        <v>1</v>
      </c>
      <c r="E10" s="256">
        <f>SUM(E9)</f>
        <v>789473680</v>
      </c>
      <c r="F10" s="256">
        <f>SUM(F9)</f>
        <v>789473680</v>
      </c>
    </row>
    <row r="11" spans="1:9">
      <c r="A11" s="288"/>
      <c r="B11" s="278" t="s">
        <v>40</v>
      </c>
      <c r="C11" s="279"/>
      <c r="D11" s="255">
        <f>D10</f>
        <v>1</v>
      </c>
      <c r="E11" s="256">
        <f>E10</f>
        <v>789473680</v>
      </c>
      <c r="F11" s="256">
        <f>F10</f>
        <v>789473680</v>
      </c>
    </row>
    <row r="12" spans="1:9">
      <c r="A12" s="288"/>
      <c r="B12" s="288"/>
      <c r="C12" s="257"/>
    </row>
    <row r="13" spans="1:9">
      <c r="A13" s="288"/>
      <c r="B13" s="288"/>
      <c r="C13" s="257"/>
    </row>
    <row r="14" spans="1:9" ht="23.25">
      <c r="A14" s="288"/>
      <c r="B14" s="289" t="s">
        <v>336</v>
      </c>
      <c r="C14" s="290"/>
      <c r="D14" s="290"/>
      <c r="E14" s="290"/>
      <c r="F14" s="290"/>
    </row>
    <row r="15" spans="1:9">
      <c r="A15" s="288"/>
      <c r="B15" s="281" t="s">
        <v>41</v>
      </c>
      <c r="C15" s="282" t="s">
        <v>20</v>
      </c>
      <c r="D15" s="283" t="s">
        <v>318</v>
      </c>
      <c r="E15" s="284" t="s">
        <v>319</v>
      </c>
      <c r="F15" s="284" t="s">
        <v>320</v>
      </c>
    </row>
    <row r="16" spans="1:9" ht="17.100000000000001" customHeight="1">
      <c r="A16" s="288"/>
      <c r="B16" s="273" t="s">
        <v>29</v>
      </c>
      <c r="C16" s="274"/>
      <c r="D16" s="274"/>
      <c r="E16" s="274"/>
      <c r="F16" s="275"/>
    </row>
    <row r="17" spans="1:6" ht="17.100000000000001" customHeight="1">
      <c r="A17" s="288"/>
      <c r="B17" s="291" t="s">
        <v>335</v>
      </c>
      <c r="C17" s="292" t="s">
        <v>296</v>
      </c>
      <c r="D17" s="255">
        <v>1</v>
      </c>
      <c r="E17" s="256">
        <v>789473680</v>
      </c>
      <c r="F17" s="256">
        <v>789473680</v>
      </c>
    </row>
    <row r="18" spans="1:6" ht="17.100000000000001" customHeight="1">
      <c r="A18" s="257"/>
      <c r="B18" s="276" t="s">
        <v>326</v>
      </c>
      <c r="C18" s="277"/>
      <c r="D18" s="255">
        <f>SUM(D17)</f>
        <v>1</v>
      </c>
      <c r="E18" s="256">
        <f>SUM(E17)</f>
        <v>789473680</v>
      </c>
      <c r="F18" s="256">
        <f>SUM(F17)</f>
        <v>789473680</v>
      </c>
    </row>
    <row r="19" spans="1:6">
      <c r="A19" s="288"/>
      <c r="B19" s="278" t="s">
        <v>40</v>
      </c>
      <c r="C19" s="279"/>
      <c r="D19" s="255">
        <f>D18</f>
        <v>1</v>
      </c>
      <c r="E19" s="256">
        <f>E18</f>
        <v>789473680</v>
      </c>
      <c r="F19" s="256">
        <f>F18</f>
        <v>789473680</v>
      </c>
    </row>
    <row r="20" spans="1:6">
      <c r="A20" s="288"/>
      <c r="B20" s="288"/>
      <c r="C20" s="257"/>
    </row>
    <row r="21" spans="1:6">
      <c r="A21" s="288"/>
      <c r="B21" s="288"/>
      <c r="C21" s="257"/>
    </row>
    <row r="22" spans="1:6">
      <c r="A22" s="288"/>
      <c r="B22" s="288"/>
      <c r="C22" s="257"/>
    </row>
    <row r="23" spans="1:6">
      <c r="A23" s="288"/>
      <c r="B23" s="288"/>
      <c r="C23" s="257"/>
    </row>
    <row r="24" spans="1:6">
      <c r="A24" s="288"/>
      <c r="B24" s="288"/>
      <c r="C24" s="257"/>
    </row>
    <row r="25" spans="1:6">
      <c r="A25" s="288"/>
      <c r="B25" s="288"/>
      <c r="C25" s="257"/>
    </row>
    <row r="26" spans="1:6">
      <c r="A26" s="288"/>
      <c r="B26" s="288"/>
      <c r="C26" s="257"/>
    </row>
    <row r="27" spans="1:6">
      <c r="A27" s="288"/>
      <c r="B27" s="288"/>
      <c r="C27" s="257"/>
    </row>
    <row r="28" spans="1:6">
      <c r="A28" s="288"/>
      <c r="B28" s="288"/>
      <c r="C28" s="257"/>
    </row>
    <row r="29" spans="1:6">
      <c r="A29" s="288"/>
      <c r="B29" s="288"/>
      <c r="C29" s="257"/>
    </row>
    <row r="30" spans="1:6">
      <c r="A30" s="288"/>
      <c r="B30" s="288"/>
      <c r="C30" s="257"/>
    </row>
    <row r="31" spans="1:6">
      <c r="A31" s="288"/>
      <c r="B31" s="288"/>
      <c r="C31" s="257"/>
    </row>
    <row r="32" spans="1:6">
      <c r="A32" s="288"/>
      <c r="B32" s="288"/>
      <c r="C32" s="257"/>
    </row>
    <row r="33" spans="1:3">
      <c r="A33" s="288"/>
      <c r="B33" s="288"/>
      <c r="C33" s="257"/>
    </row>
    <row r="34" spans="1:3">
      <c r="A34" s="288"/>
      <c r="B34" s="288"/>
      <c r="C34" s="257"/>
    </row>
    <row r="35" spans="1:3">
      <c r="A35" s="288"/>
      <c r="B35" s="288"/>
      <c r="C35" s="257"/>
    </row>
    <row r="36" spans="1:3">
      <c r="A36" s="288"/>
      <c r="B36" s="288"/>
      <c r="C36" s="257"/>
    </row>
    <row r="37" spans="1:3">
      <c r="A37" s="288"/>
      <c r="B37" s="288"/>
      <c r="C37" s="257"/>
    </row>
    <row r="38" spans="1:3">
      <c r="A38" s="288"/>
      <c r="B38" s="288"/>
      <c r="C38" s="257"/>
    </row>
    <row r="39" spans="1:3">
      <c r="A39" s="288"/>
      <c r="B39" s="288"/>
      <c r="C39" s="257"/>
    </row>
    <row r="40" spans="1:3">
      <c r="A40" s="288"/>
      <c r="B40" s="288"/>
      <c r="C40" s="257"/>
    </row>
    <row r="41" spans="1:3">
      <c r="A41" s="288"/>
      <c r="B41" s="288"/>
      <c r="C41" s="257"/>
    </row>
    <row r="42" spans="1:3">
      <c r="A42" s="288"/>
      <c r="B42" s="288"/>
      <c r="C42" s="257"/>
    </row>
    <row r="43" spans="1:3">
      <c r="A43" s="288"/>
      <c r="B43" s="288"/>
      <c r="C43" s="257"/>
    </row>
    <row r="44" spans="1:3">
      <c r="A44" s="288"/>
      <c r="B44" s="288"/>
      <c r="C44" s="257"/>
    </row>
    <row r="45" spans="1:3">
      <c r="A45" s="288"/>
      <c r="B45" s="288"/>
      <c r="C45" s="257"/>
    </row>
    <row r="46" spans="1:3">
      <c r="A46" s="288"/>
      <c r="B46" s="288"/>
      <c r="C46" s="257"/>
    </row>
    <row r="47" spans="1:3">
      <c r="A47" s="288"/>
      <c r="B47" s="288"/>
      <c r="C47" s="257"/>
    </row>
    <row r="48" spans="1:3">
      <c r="A48" s="288"/>
      <c r="B48" s="288"/>
      <c r="C48" s="257"/>
    </row>
    <row r="49" spans="1:3">
      <c r="A49" s="288"/>
      <c r="B49" s="288"/>
      <c r="C49" s="257"/>
    </row>
    <row r="50" spans="1:3">
      <c r="A50" s="288"/>
      <c r="B50" s="288"/>
      <c r="C50" s="257"/>
    </row>
    <row r="51" spans="1:3">
      <c r="A51" s="288"/>
      <c r="B51" s="288"/>
      <c r="C51" s="257"/>
    </row>
    <row r="52" spans="1:3">
      <c r="A52" s="288"/>
      <c r="B52" s="288"/>
      <c r="C52" s="257"/>
    </row>
    <row r="53" spans="1:3">
      <c r="A53" s="288"/>
      <c r="B53" s="288"/>
      <c r="C53" s="257"/>
    </row>
    <row r="54" spans="1:3">
      <c r="A54" s="288"/>
      <c r="B54" s="288"/>
      <c r="C54" s="257"/>
    </row>
    <row r="55" spans="1:3">
      <c r="A55" s="288"/>
      <c r="B55" s="288"/>
      <c r="C55" s="257"/>
    </row>
    <row r="56" spans="1:3">
      <c r="A56" s="288"/>
      <c r="B56" s="288"/>
      <c r="C56" s="257"/>
    </row>
    <row r="57" spans="1:3">
      <c r="A57" s="288"/>
      <c r="B57" s="288"/>
      <c r="C57" s="257"/>
    </row>
    <row r="58" spans="1:3">
      <c r="A58" s="288"/>
      <c r="B58" s="288"/>
      <c r="C58" s="257"/>
    </row>
    <row r="59" spans="1:3">
      <c r="A59" s="288"/>
      <c r="B59" s="288"/>
      <c r="C59" s="257"/>
    </row>
    <row r="60" spans="1:3">
      <c r="A60" s="288"/>
      <c r="B60" s="288"/>
      <c r="C60" s="257"/>
    </row>
    <row r="61" spans="1:3">
      <c r="A61" s="288"/>
      <c r="B61" s="288"/>
      <c r="C61" s="257"/>
    </row>
    <row r="62" spans="1:3">
      <c r="A62" s="288"/>
      <c r="B62" s="288"/>
      <c r="C62" s="257"/>
    </row>
    <row r="63" spans="1:3">
      <c r="A63" s="288"/>
      <c r="B63" s="288"/>
      <c r="C63" s="257"/>
    </row>
    <row r="64" spans="1:3">
      <c r="A64" s="288"/>
      <c r="B64" s="288"/>
      <c r="C64" s="257"/>
    </row>
    <row r="65" spans="1:3">
      <c r="A65" s="288"/>
      <c r="B65" s="288"/>
      <c r="C65" s="257"/>
    </row>
    <row r="66" spans="1:3">
      <c r="A66" s="288"/>
      <c r="B66" s="288"/>
      <c r="C66" s="257"/>
    </row>
    <row r="67" spans="1:3">
      <c r="A67" s="288"/>
      <c r="B67" s="288"/>
      <c r="C67" s="257"/>
    </row>
    <row r="68" spans="1:3">
      <c r="A68" s="288"/>
      <c r="B68" s="288"/>
      <c r="C68" s="257"/>
    </row>
    <row r="69" spans="1:3">
      <c r="A69" s="288"/>
      <c r="B69" s="288"/>
      <c r="C69" s="257"/>
    </row>
  </sheetData>
  <mergeCells count="8">
    <mergeCell ref="B11:C11"/>
    <mergeCell ref="B14:F14"/>
    <mergeCell ref="B16:F16"/>
    <mergeCell ref="B19:C19"/>
    <mergeCell ref="B6:F6"/>
    <mergeCell ref="B8:F8"/>
    <mergeCell ref="B1:E1"/>
    <mergeCell ref="B2:F2"/>
  </mergeCells>
  <pageMargins left="0.7" right="0.7" top="0.75" bottom="0.75" header="0.3" footer="0.3"/>
  <pageSetup paperSize="9" scale="115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1" t="s">
        <v>0</v>
      </c>
      <c r="C1" s="231"/>
      <c r="D1" s="5"/>
      <c r="E1" s="5"/>
      <c r="F1" s="5"/>
    </row>
    <row r="2" spans="1:6" ht="27.95" customHeight="1">
      <c r="A2" s="4"/>
      <c r="B2" s="232" t="s">
        <v>303</v>
      </c>
      <c r="C2" s="232"/>
      <c r="D2" s="232"/>
      <c r="E2" s="232"/>
      <c r="F2" s="232"/>
    </row>
    <row r="3" spans="1:6" ht="42.75" customHeight="1">
      <c r="B3" s="217" t="s">
        <v>44</v>
      </c>
      <c r="C3" s="218"/>
      <c r="D3" s="218"/>
      <c r="E3" s="218"/>
      <c r="F3" s="218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Iraqis</vt:lpstr>
      <vt:lpstr>OTC</vt:lpstr>
      <vt:lpstr>Non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2026-08-26T10:53:34Z</cp:lastPrinted>
  <dcterms:created xsi:type="dcterms:W3CDTF">2024-09-12T06:50:39Z</dcterms:created>
  <dcterms:modified xsi:type="dcterms:W3CDTF">2026-08-26T10:54:17Z</dcterms:modified>
</cp:coreProperties>
</file>